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956" documentId="8_{F133CE73-B771-4FE7-BD75-85B7C72615EA}" xr6:coauthVersionLast="47" xr6:coauthVersionMax="47" xr10:uidLastSave="{ED492671-D1EB-4BCF-8097-D13984EC12CE}"/>
  <bookViews>
    <workbookView xWindow="28680" yWindow="-120" windowWidth="29040" windowHeight="15840" activeTab="2"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5" l="1"/>
  <c r="C17" i="2"/>
  <c r="C19" i="2"/>
  <c r="C18" i="2"/>
  <c r="AS45" i="9"/>
  <c r="AS46" i="9"/>
  <c r="AS47" i="9"/>
  <c r="AS48" i="9"/>
  <c r="AS49" i="9"/>
  <c r="AS44" i="9"/>
  <c r="CK61" i="9"/>
  <c r="CK62" i="9"/>
  <c r="CK63" i="9"/>
  <c r="CK64" i="9"/>
  <c r="CK65" i="9"/>
  <c r="CK66" i="9"/>
  <c r="CK67" i="9"/>
  <c r="CK60" i="9"/>
  <c r="CK54" i="9"/>
  <c r="CK46" i="9"/>
  <c r="CK47" i="9"/>
  <c r="CK48" i="9"/>
  <c r="CK49" i="9"/>
  <c r="CK50" i="9"/>
  <c r="CK45" i="9"/>
  <c r="BK52" i="9"/>
  <c r="CL61" i="9"/>
  <c r="CL62" i="9"/>
  <c r="CL63" i="9"/>
  <c r="CL64" i="9"/>
  <c r="CL65" i="9"/>
  <c r="CL66" i="9"/>
  <c r="CL67" i="9"/>
  <c r="CL60" i="9"/>
  <c r="CJ61" i="9"/>
  <c r="CJ62" i="9"/>
  <c r="CJ63" i="9"/>
  <c r="CJ64" i="9"/>
  <c r="CJ65" i="9"/>
  <c r="CJ66" i="9"/>
  <c r="CJ67" i="9"/>
  <c r="CJ60" i="9"/>
  <c r="CL54" i="9"/>
  <c r="CJ54" i="9"/>
  <c r="BW33" i="9" s="1"/>
  <c r="CJ50" i="9"/>
  <c r="CL46" i="9"/>
  <c r="CL47" i="9"/>
  <c r="CL48" i="9"/>
  <c r="CL49" i="9"/>
  <c r="CJ46" i="9"/>
  <c r="CJ47" i="9"/>
  <c r="CJ48" i="9"/>
  <c r="CJ49" i="9"/>
  <c r="CL45" i="9"/>
  <c r="CJ45" i="9"/>
  <c r="BK57" i="9"/>
  <c r="BK56" i="9"/>
  <c r="BK51" i="9"/>
  <c r="BK50" i="9"/>
  <c r="BK49" i="9"/>
  <c r="BK46" i="9"/>
  <c r="BK44" i="9"/>
  <c r="BK45" i="9"/>
  <c r="BK43" i="9"/>
  <c r="AA58" i="9"/>
  <c r="AA57" i="9"/>
  <c r="AA53" i="9"/>
  <c r="AA52" i="9"/>
  <c r="AA51" i="9"/>
  <c r="AA47" i="9"/>
  <c r="AA46" i="9"/>
  <c r="AB46" i="9" s="1"/>
  <c r="AA45" i="9"/>
  <c r="AB45" i="9" s="1"/>
  <c r="AA44" i="9"/>
  <c r="AB44" i="9" s="1"/>
  <c r="M46" i="9"/>
  <c r="M47" i="9"/>
  <c r="M48" i="9"/>
  <c r="M45" i="9"/>
  <c r="L47" i="9"/>
  <c r="L48" i="9"/>
  <c r="L46" i="9"/>
  <c r="L45" i="9"/>
  <c r="J47" i="9"/>
  <c r="J46" i="9"/>
  <c r="J45" i="9"/>
  <c r="I47" i="9"/>
  <c r="I46" i="9"/>
  <c r="I45" i="9"/>
  <c r="AB47" i="9"/>
  <c r="D8" i="2"/>
  <c r="E11" i="2"/>
  <c r="D11" i="2"/>
  <c r="C11" i="2"/>
  <c r="D7" i="3"/>
  <c r="C7" i="3"/>
  <c r="E7" i="3"/>
  <c r="E10" i="2"/>
  <c r="D10" i="2"/>
  <c r="C10" i="2"/>
  <c r="E46" i="5" l="1"/>
  <c r="F46" i="5" s="1"/>
  <c r="E49" i="5"/>
  <c r="F49" i="5" s="1"/>
  <c r="E52" i="5"/>
  <c r="F52" i="5" s="1"/>
  <c r="E53" i="5"/>
  <c r="F53" i="5" s="1"/>
  <c r="F145" i="5"/>
  <c r="F148" i="5"/>
  <c r="F149" i="5"/>
  <c r="F150" i="5"/>
  <c r="F151" i="5"/>
  <c r="F144" i="5"/>
  <c r="E145" i="5"/>
  <c r="G145" i="5" s="1"/>
  <c r="E148" i="5"/>
  <c r="G148" i="5" s="1"/>
  <c r="E149" i="5"/>
  <c r="G149" i="5" s="1"/>
  <c r="E150" i="5"/>
  <c r="G150" i="5" s="1"/>
  <c r="E151" i="5"/>
  <c r="G151" i="5" s="1"/>
  <c r="E144" i="5"/>
  <c r="G144" i="5" s="1"/>
  <c r="E108" i="5"/>
  <c r="E109" i="5"/>
  <c r="E110" i="5"/>
  <c r="E111" i="5"/>
  <c r="E112" i="5"/>
  <c r="C8" i="2"/>
  <c r="C9" i="2" s="1"/>
  <c r="E47" i="5"/>
  <c r="F47" i="5" s="1"/>
  <c r="E48" i="5"/>
  <c r="F48" i="5" s="1"/>
  <c r="E45" i="5"/>
  <c r="F45" i="5" s="1"/>
  <c r="E8" i="2"/>
  <c r="E9" i="2" s="1"/>
  <c r="D9" i="2"/>
  <c r="D122" i="5"/>
  <c r="B7" i="3"/>
  <c r="D118" i="5" l="1"/>
  <c r="D121" i="5"/>
  <c r="D126" i="5"/>
  <c r="D125" i="5"/>
  <c r="D124" i="5"/>
  <c r="D123" i="5"/>
  <c r="E113" i="5"/>
  <c r="E118" i="5" s="1"/>
  <c r="D127" i="5" l="1"/>
</calcChain>
</file>

<file path=xl/sharedStrings.xml><?xml version="1.0" encoding="utf-8"?>
<sst xmlns="http://schemas.openxmlformats.org/spreadsheetml/2006/main" count="511" uniqueCount="441">
  <si>
    <t>2. Age group the interviewee belongs to</t>
  </si>
  <si>
    <t>3. What is the size of your household?</t>
  </si>
  <si>
    <t>4. When did you start waste picking?</t>
  </si>
  <si>
    <t>5. Why did you start waste picking?</t>
  </si>
  <si>
    <t>6. Where do you get your waste from?</t>
  </si>
  <si>
    <t>7. Are you an independent worker or organized with peers?</t>
  </si>
  <si>
    <t>8. Is waste picking your only income generating activity?</t>
  </si>
  <si>
    <t>9. What other income generating activities do you have?</t>
  </si>
  <si>
    <t>10. How many hours do you work (on waste picking/waste management) a day?</t>
  </si>
  <si>
    <t>11. How many days do you work (on waste picking/waste management) a week?</t>
  </si>
  <si>
    <t>12. How often do you sell your materials?</t>
  </si>
  <si>
    <t>13. Who do you sell to?</t>
  </si>
  <si>
    <t>14. How do you choose your buyer?</t>
  </si>
  <si>
    <t>17. How far do you travel to the buyer?</t>
  </si>
  <si>
    <t>18. How much do you earn selling your materials?</t>
  </si>
  <si>
    <t>20. What volumes of materials do you sell?</t>
  </si>
  <si>
    <t>21. What volumes of plastic materials specifically do you sell?</t>
  </si>
  <si>
    <t>24. Do you know the price before selling?</t>
  </si>
  <si>
    <t>25. Do you have obligations or debt to your buyers?</t>
  </si>
  <si>
    <t>26. What is your main limitation to increase your revenues from waste activities?</t>
  </si>
  <si>
    <t>27.  What cost do you have for operating your activity? (e.g., gas, cost of buying materials from household or businesses, cost to access specific areas, cost of maintenance of vehicle, gloves, boots, else)</t>
  </si>
  <si>
    <t>29. How much do you spend on food for yourself or your household (specify which) everyday?</t>
  </si>
  <si>
    <t>33.  What alternative job opportunity do you have?</t>
  </si>
  <si>
    <t>34. Why do you waste pick over another job?</t>
  </si>
  <si>
    <t>35.  How many days could you afford to live without a revenue?</t>
  </si>
  <si>
    <t>36.  Are you able to save money for unforeseen event?</t>
  </si>
  <si>
    <t>37. What is the worst part in your job?</t>
  </si>
  <si>
    <t>38.  What is the best part in your job?</t>
  </si>
  <si>
    <t>Metric</t>
  </si>
  <si>
    <t>Unit</t>
  </si>
  <si>
    <t>India</t>
  </si>
  <si>
    <t>(Local currency/HH/month)</t>
  </si>
  <si>
    <t>($ PPP/HH/month)</t>
  </si>
  <si>
    <t xml:space="preserve">Minimum wage </t>
  </si>
  <si>
    <t>(Local currency/FTWE/month)</t>
  </si>
  <si>
    <t>($ PPP/FTWE/month)</t>
  </si>
  <si>
    <t xml:space="preserve">Percentage of waste picking revenues that are derived from plastics versus other materials </t>
  </si>
  <si>
    <t>Percentage of waste pickers that have access to a vehicle for work (pushcart/car)</t>
  </si>
  <si>
    <t>Percentage of waste pickers that know the price of their waste materials before selling</t>
  </si>
  <si>
    <t>Pecentage of waste pickers that have obligations to their buyers</t>
  </si>
  <si>
    <t>(in %)</t>
  </si>
  <si>
    <t>Qualitative answer</t>
  </si>
  <si>
    <t xml:space="preserve">Household size </t>
  </si>
  <si>
    <t xml:space="preserve">Number of adults </t>
  </si>
  <si>
    <t xml:space="preserve">Number </t>
  </si>
  <si>
    <t>Waste Picker Questionnaire</t>
  </si>
  <si>
    <t>What percentage of waste pickers were concerned about not having enough food to eat?</t>
  </si>
  <si>
    <t>What percentage of waste pickers were unable to eat healthy and nutritious food?</t>
  </si>
  <si>
    <t>What percentage of waste pickers ate only a few kinds of foods?</t>
  </si>
  <si>
    <t>What percentage of waste pickers had to skip a meal?</t>
  </si>
  <si>
    <t>What percentage of waste pickers ate less than they thought they should?</t>
  </si>
  <si>
    <t>What percentage of waste picker households ran out of food?</t>
  </si>
  <si>
    <t>Yes (in %)</t>
  </si>
  <si>
    <t>No (in %)</t>
  </si>
  <si>
    <t>What percentage of waste pickers live in houses built with acceptable materials?</t>
  </si>
  <si>
    <t>What percentage of waste pickers have access to electricity?</t>
  </si>
  <si>
    <t>What percentage of waste pickers have access to light in each room of their house?</t>
  </si>
  <si>
    <t>What percentage of waste pickers have access to ventilation in each room of their house?</t>
  </si>
  <si>
    <t>What percentage of waste pickers have access to safe sanitation?</t>
  </si>
  <si>
    <t>What percentage of waste pickers live in housing with sufficient living space?</t>
  </si>
  <si>
    <t>What percentage of waste pickers have sufficient bedroom space?</t>
  </si>
  <si>
    <t>What percentage of waste pickers live in a safe outside environment?</t>
  </si>
  <si>
    <t>What percentage of waste pickers reported that they cannot afford to live without a revenue stream for between a week and a month?</t>
  </si>
  <si>
    <t>Extreme Poverty Line (World Bank)</t>
  </si>
  <si>
    <t>Poverty line (World Bank)</t>
  </si>
  <si>
    <t xml:space="preserve">B3 - Healthcare Costs </t>
  </si>
  <si>
    <t xml:space="preserve">B5 - Costs of Decent Work </t>
  </si>
  <si>
    <t xml:space="preserve">Notes: </t>
  </si>
  <si>
    <t xml:space="preserve">Number of children </t>
  </si>
  <si>
    <t xml:space="preserve">Ghana </t>
  </si>
  <si>
    <t xml:space="preserve">India </t>
  </si>
  <si>
    <t xml:space="preserve">Brazil </t>
  </si>
  <si>
    <t xml:space="preserve">Full-Time Worker Equivalent </t>
  </si>
  <si>
    <t>B6 - Savings</t>
  </si>
  <si>
    <t xml:space="preserve">Explanation: </t>
  </si>
  <si>
    <t xml:space="preserve">Average earnings for all surveyed informal waste pickers </t>
  </si>
  <si>
    <t>Please describe the five to eight main limitations for waste pickers to increase revenues (one bullet line per limitation)</t>
  </si>
  <si>
    <t xml:space="preserve">Total number of people in household </t>
  </si>
  <si>
    <t xml:space="preserve">1. Gender </t>
  </si>
  <si>
    <t>A - Establishing a baseline</t>
  </si>
  <si>
    <t xml:space="preserve">C - Compiling Benchmark Incomes </t>
  </si>
  <si>
    <t>How many waste pickers reported that waste picking is the only income</t>
  </si>
  <si>
    <t xml:space="preserve">How many waste pickers reported multiple income stream </t>
  </si>
  <si>
    <t xml:space="preserve">Survey Title </t>
  </si>
  <si>
    <t>Living Income Assessment</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</si>
  <si>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</si>
  <si>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Percentage of the living income that is spent on decent housing</t>
  </si>
  <si>
    <t>Percentage of the living income that is spent on education</t>
  </si>
  <si>
    <t>Percentage of the living income that is spent on healthcare</t>
  </si>
  <si>
    <t xml:space="preserve">Percentage of the living income that is on costs of decent work </t>
  </si>
  <si>
    <t xml:space="preserve">Percentage of the living income that is on costs of savings  </t>
  </si>
  <si>
    <t xml:space="preserve">Percentage of the living income that is spent on healthy diets. </t>
  </si>
  <si>
    <t>Section 1: About the interviewee</t>
  </si>
  <si>
    <t>Section 2:  Waste manamgent working conditions and organization</t>
  </si>
  <si>
    <t xml:space="preserve">Section 3: Revenues from Waste Management Activities </t>
  </si>
  <si>
    <t>Section 4: Expenses from waste management activities</t>
  </si>
  <si>
    <t xml:space="preserve">Section 5: Living Expenses and Conditions </t>
  </si>
  <si>
    <t xml:space="preserve">Waste Picker 1 </t>
  </si>
  <si>
    <t xml:space="preserve">Waste Picker 2 </t>
  </si>
  <si>
    <t xml:space="preserve">Waste Picker 3 </t>
  </si>
  <si>
    <t>Explantion</t>
  </si>
  <si>
    <t>Local currency/per day</t>
  </si>
  <si>
    <t>Costs of a healthy diet in local currency</t>
  </si>
  <si>
    <t xml:space="preserve">PPP $ Conversion Rates: </t>
  </si>
  <si>
    <t>Brazil</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</si>
  <si>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</si>
  <si>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</si>
  <si>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</si>
  <si>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</si>
  <si>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</si>
  <si>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</si>
  <si>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</si>
  <si>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</si>
  <si>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</si>
  <si>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</si>
  <si>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</si>
  <si>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</si>
  <si>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</si>
  <si>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</si>
  <si>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</si>
  <si>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</si>
  <si>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</si>
  <si>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</si>
  <si>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</si>
  <si>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</si>
  <si>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</si>
  <si>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</si>
  <si>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</si>
  <si>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</si>
  <si>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</si>
  <si>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</si>
  <si>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</si>
  <si>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</si>
  <si>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</si>
  <si>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</si>
  <si>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</si>
  <si>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</si>
  <si>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</si>
  <si>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</si>
  <si>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</si>
  <si>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</si>
  <si>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</si>
  <si>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 xml:space="preserve">Estimating the Living Income </t>
  </si>
  <si>
    <t>Typology of surveyed waste pickers</t>
  </si>
  <si>
    <t>B1 - Healthy Diets Costs  (see Tab 3 Healthy Diets)</t>
  </si>
  <si>
    <t xml:space="preserve">Benchmark Data </t>
  </si>
  <si>
    <t xml:space="preserve">The goal of this section is to estimate a standard of living with all the components essential for a decent life. See Pages X to Y in the PowerPoint manual </t>
  </si>
  <si>
    <t xml:space="preserve">The goal of this section is to estimate a comparable incomes in other jobs or government minimum wages.  See Pages X to Y in the PowerPoint manual </t>
  </si>
  <si>
    <t>https://globallivingwage.org/wp-content/uploads/2018/05/Tiruppur-Living-Wage-Report-1.pdf
https://globallivingwage.org/living-wage-benchmarks/urban-india/</t>
  </si>
  <si>
    <t xml:space="preserve">https://globallivingwage.org/living-wage-benchmarks/ghana/
</t>
  </si>
  <si>
    <t>https://www.globallivingwage.org/living-wage-benchmarks/living-wage-for-non-metropolitan-brazil/</t>
  </si>
  <si>
    <t>Brazil, Sao Paolo State (local currency is R$)</t>
  </si>
  <si>
    <t>Ghana, Lower Volta (local currency is GHS)</t>
  </si>
  <si>
    <t>PPP$/day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</si>
  <si>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</si>
  <si>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1) A - Building a Baseline</t>
  </si>
  <si>
    <t xml:space="preserve">2) Final Data </t>
  </si>
  <si>
    <t>3) Healthy Diets (B1)</t>
  </si>
  <si>
    <t>(PPP $/FTWE/month)</t>
  </si>
  <si>
    <t>4) Household Size and Full-Time Worker Equivalent</t>
  </si>
  <si>
    <t>Year number</t>
  </si>
  <si>
    <t xml:space="preserve">Source </t>
  </si>
  <si>
    <t>Don't know/now answer (in %)</t>
  </si>
  <si>
    <t xml:space="preserve">PPP $ Conversation Rate </t>
  </si>
  <si>
    <t>Limitation 3</t>
  </si>
  <si>
    <t>Limitation 2</t>
  </si>
  <si>
    <t>Limitation 1</t>
  </si>
  <si>
    <t>Limitation 4</t>
  </si>
  <si>
    <t>Limitation 5</t>
  </si>
  <si>
    <t>Limitation 6</t>
  </si>
  <si>
    <t>Explanation</t>
  </si>
  <si>
    <t>B - Estimating Living Incomes</t>
  </si>
  <si>
    <t>PPP$/month</t>
  </si>
  <si>
    <t xml:space="preserve">The local currency that is spent per day on a healthy diet is multiplied by the PPP $ conversation rate for the relevant country to get the PPP $ per day.  </t>
  </si>
  <si>
    <t>Source</t>
  </si>
  <si>
    <t>Please use the latest World Bank data on PPP $ Equivalents, which can be found here: https://databank.worldbank.org/source/world-development-indicators/Series/PA.NUS.PPP</t>
  </si>
  <si>
    <t>Don't know/no answer (in %)</t>
  </si>
  <si>
    <t>Number of children</t>
  </si>
  <si>
    <t>India, Nilgiris, Tamil Nadu (local currency is Rupees)</t>
  </si>
  <si>
    <t xml:space="preserve">For your project location, please use the relevant Anker data (if available). </t>
  </si>
  <si>
    <t xml:space="preserve">Tabs in this Excel: </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</si>
  <si>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</si>
  <si>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</si>
  <si>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</si>
  <si>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Please fill in the project location for the living income case study</t>
  </si>
  <si>
    <t>Please include the month and year when this case study was developed</t>
  </si>
  <si>
    <t>About this document</t>
  </si>
  <si>
    <t>About this case study</t>
  </si>
  <si>
    <t>Please fill in the name of your organization or individual that implemented the living income case study</t>
  </si>
  <si>
    <t>Location</t>
  </si>
  <si>
    <t>Organization or researcher that developed the case study</t>
  </si>
  <si>
    <t>Dates</t>
  </si>
  <si>
    <r>
      <rPr>
        <b/>
        <sz val="12"/>
        <color theme="1"/>
        <rFont val="Arial Nova"/>
        <family val="2"/>
      </rPr>
      <t>Section 6: Miscellaneous Questions</t>
    </r>
    <r>
      <rPr>
        <sz val="12"/>
        <color theme="1"/>
        <rFont val="Arial Nova"/>
        <family val="2"/>
      </rPr>
      <t xml:space="preserve"> </t>
    </r>
  </si>
  <si>
    <t>Purpose of this tab:</t>
  </si>
  <si>
    <t>28. If you own a vehicle or means of transportation, how much did it cost you?</t>
  </si>
  <si>
    <t>Free text</t>
  </si>
  <si>
    <t>Limitation 7</t>
  </si>
  <si>
    <t>Limitation 8</t>
  </si>
  <si>
    <t xml:space="preserve">B4 - Education Costs </t>
  </si>
  <si>
    <t xml:space="preserve">Year of the data point </t>
  </si>
  <si>
    <t xml:space="preserve">This tab helps to estimate the costs of a healthy diet (B1). </t>
  </si>
  <si>
    <t xml:space="preserve">The costs can either be estimated, using Anker data or estimated by the local project partners with their own research if Anker data is not available. See page  X of the PowerPoint Toolkit for further information. </t>
  </si>
  <si>
    <t>Living income (living income required at household level)</t>
  </si>
  <si>
    <t>Percentage of living income put into savings</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</si>
  <si>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</si>
  <si>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Input for the Full Time Worker Equivalent per household that will come from secondary research. See the Powerpoint manual Pages X to Y for furher guidance.  Find your relevant datafor your location here: https://www.ankerresearchinstitute.org/ari-country-index </t>
  </si>
  <si>
    <t>(Local currency/Full Time Worker Equivalent/hour)</t>
  </si>
  <si>
    <t>(Local currency/
Full Time Worker Equivalent/day)</t>
  </si>
  <si>
    <t>(Local currency/Full Time Worker Equivalent/month)</t>
  </si>
  <si>
    <t>Number of female surveyed waste pickers</t>
  </si>
  <si>
    <t>Number of male surveyed waste pickers</t>
  </si>
  <si>
    <t xml:space="preserve">B2 - Costs of Decent Housing </t>
  </si>
  <si>
    <t xml:space="preserve"> See Pages X to Y in the PowerPoint manual for a detailed walk-through of how to estimate the B1 to B6 components of a living income. B1  (Pages X to Y), B2 (Pages X to Y), B3 (Pages X to Y), B4 (Pages X to Y), B6 (Pages X to Y)</t>
  </si>
  <si>
    <t>(Local currency(household/month)</t>
  </si>
  <si>
    <t>(PPP $/household/month)</t>
  </si>
  <si>
    <t>Number of waste pickers</t>
  </si>
  <si>
    <t>16. Who owns the vehicle?</t>
  </si>
  <si>
    <t>19. Out of your total waste picking earnings, how much comes from selling plastic material?</t>
  </si>
  <si>
    <t>22. What selling price do you get for each category of waste you sell? (complementary question)</t>
  </si>
  <si>
    <t>15. Do you have access to a vehicle (e.g., pushcart or a car)? If so which one?</t>
  </si>
  <si>
    <t xml:space="preserve">31. Do you own or have access to any of the following? </t>
  </si>
  <si>
    <t>31.1 A house build with acceptable materials</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</si>
  <si>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</si>
  <si>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</si>
  <si>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</si>
  <si>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</si>
  <si>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</si>
  <si>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</si>
  <si>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</si>
  <si>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</si>
  <si>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</si>
  <si>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</si>
  <si>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</si>
  <si>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</si>
  <si>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</si>
  <si>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</si>
  <si>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</si>
  <si>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</si>
  <si>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</si>
  <si>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</si>
  <si>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</si>
  <si>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t>31.2 Access to electricity</t>
  </si>
  <si>
    <t>30.1 You were worried you would not have enough food to eat?]</t>
  </si>
  <si>
    <t>30. During the last 12 months, was there a time when, because of lack of money or other resources:</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</si>
  <si>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</si>
  <si>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</si>
  <si>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</si>
  <si>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</si>
  <si>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</si>
  <si>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</si>
  <si>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</si>
  <si>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Average earnings per worker for any other typology (please specify if applicable)</t>
  </si>
  <si>
    <t>Average earnings per worker in a cooperative (if applicable)</t>
  </si>
  <si>
    <t>Average earnings per independent worker (if applicable)</t>
  </si>
  <si>
    <t>Average earnings per worker that is informally organized (if applicable)</t>
  </si>
  <si>
    <t xml:space="preserve">Maximum average earnings per hour for all typologies </t>
  </si>
  <si>
    <t xml:space="preserve">Minimum average earnings per hour for all typologies </t>
  </si>
  <si>
    <t>How many waste pickers were surveyed in total:</t>
  </si>
  <si>
    <t>During the last 12 months, was there a time when, because of lack of money or other resource: (Question 31 in Tab 1)</t>
  </si>
  <si>
    <t>During the last 12 months, was there a time when, because of lack of money or other resource: (Question 30 in Tab 1)</t>
  </si>
  <si>
    <t xml:space="preserve">This tab collects the final data of the survey, which will then be transmitted to Systemiq for a final check and a visualization. </t>
  </si>
  <si>
    <t xml:space="preserve">For a full walk-through of the questions, please refer to the PowerPoint Toolkit. Please note down your critical assumptions in the provided Word template document. </t>
  </si>
  <si>
    <t>Note: Input cells are highlighted in green</t>
  </si>
  <si>
    <t>Typology of the waste pickers from the case study:</t>
  </si>
  <si>
    <t>Sources of materials for the waste pickers in the case study:</t>
  </si>
  <si>
    <t>Range of earnings of waste pickers per hour (minimum and maximum):</t>
  </si>
  <si>
    <t>Estimating the Living Income for the Household:</t>
  </si>
  <si>
    <t xml:space="preserve">Average number of Full Time Workers per household </t>
  </si>
  <si>
    <t>Full time workers / household</t>
  </si>
  <si>
    <t>Converting local currency
to $ PPP</t>
  </si>
  <si>
    <t>Average Earnings of Formal Waste Workers</t>
  </si>
  <si>
    <t>Average Income from comparable sector A (e.g. agricultural labourer)</t>
  </si>
  <si>
    <t>Average Income from comparable sector B (e.g. construction worker)</t>
  </si>
  <si>
    <t xml:space="preserve">Note: Automated calculations cells are highlighted in blue. </t>
  </si>
  <si>
    <t xml:space="preserve">Percentage of living income required for healthy diets </t>
  </si>
  <si>
    <t xml:space="preserve">Percentage of living income required for decent housing </t>
  </si>
  <si>
    <t>Percentage of living income  required for healthcare</t>
  </si>
  <si>
    <t>Percentage of living income  required for education</t>
  </si>
  <si>
    <t>Percentage of living income  required for costs of decent working conditions</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</si>
  <si>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</si>
  <si>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</si>
  <si>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</si>
  <si>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Living Income in percentages:</t>
  </si>
  <si>
    <t>Estimating the Living Income for the full time worker (FTWE):</t>
  </si>
  <si>
    <t>Living wage (living income required at worker level):</t>
  </si>
  <si>
    <t>Estimating current earnings of waste pickers</t>
  </si>
  <si>
    <t>Summarizing limitations preventing better incomes</t>
  </si>
  <si>
    <t>= 100% in total</t>
  </si>
  <si>
    <t>PPP $ Conversation Rate 
(to the decimal number)</t>
  </si>
  <si>
    <t xml:space="preserve">Please input the benchmark data that you have researched for your location. Please refer to the PowerPoint toolkit for detailed information on what sources to use for each data point. </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</si>
  <si>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X to Y for further guidance. </t>
    </r>
  </si>
  <si>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</si>
  <si>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Sub-chapters:</t>
  </si>
  <si>
    <t xml:space="preserve">Total number of waste pickers that were surveyed for the assessment. </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</si>
  <si>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X to Y in the PowerPoint manual for a detailed walk-through. </t>
    </r>
  </si>
  <si>
    <t xml:space="preserve">Average Full Time Worker Equivalent </t>
  </si>
  <si>
    <t>Household size (number of individuals per household)</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</si>
  <si>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</si>
  <si>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</si>
  <si>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</si>
  <si>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</si>
  <si>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</si>
  <si>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Links to Question 31.1 in the Questionnaire</t>
  </si>
  <si>
    <t>Links to Question 31.2 in the Questionnaire</t>
  </si>
  <si>
    <t>Links to Question 31.3 in the Questionnaire</t>
  </si>
  <si>
    <t>Links to Question 31.4 in the Questionnaire</t>
  </si>
  <si>
    <t>Links to Question 31.5 in the Questionnaire</t>
  </si>
  <si>
    <t>Links to Question 31.6 in the Questionnaire</t>
  </si>
  <si>
    <t>Links to Question 31.7 in the Questionnaire</t>
  </si>
  <si>
    <t>Links to Question 31.8 in the Questionnaire</t>
  </si>
  <si>
    <t>Links to Question 30.1 in the Questionnaire</t>
  </si>
  <si>
    <t>Links to Question 30.2 in the Questionnaire</t>
  </si>
  <si>
    <t>Links to Question 30.3 in the Questionnaire</t>
  </si>
  <si>
    <t>Links to Question 30.4 in the Questionnaire</t>
  </si>
  <si>
    <t>Links to Question 30.5 in the Questionnaire</t>
  </si>
  <si>
    <t>Links to Question 30.6 in the Questionnaire</t>
  </si>
  <si>
    <t>Links to Question 35 in the Questionnaire</t>
  </si>
  <si>
    <t>Benchmarks from the World Bank:</t>
  </si>
  <si>
    <t>Benchmarks from research:</t>
  </si>
  <si>
    <t xml:space="preserve">Cost of a healthy diet in PPP $ per person </t>
  </si>
  <si>
    <t>Links to Questions 18 and 19 in the Questionnaire</t>
  </si>
  <si>
    <t>Links to Question 15 in the Questionnaire</t>
  </si>
  <si>
    <t>23. Has the price of plastic changed over the past year? If so how much? (complementary question)</t>
  </si>
  <si>
    <t>Links to Question 24 in the Questionnaire</t>
  </si>
  <si>
    <t>Links to Question 25 in the Questionnaire</t>
  </si>
  <si>
    <t>Questionnaire for the interviews with waste pickers</t>
  </si>
  <si>
    <t>For the project location, please input the PPP $ Conversion Rate. Please use the World Bank data as a source: https://data.worldbank.org/indicator/PA.NUS.PPP</t>
  </si>
  <si>
    <t xml:space="preserve">The costs per day get multiplied by 30.5 to get the monthly costs. This number is per person. To use in the final data sheet, please multiply by the average household size for your location. </t>
  </si>
  <si>
    <t xml:space="preserve">What are the main limitations that waste pickers face to increase revenues? This could include for example a lack of transparency of price fluctuations and lack of access to more efficient vehicles (e.g., a pushcart). See Pages X to Y in the PowerPoint manual for the questions on finding out the limitations to increasing revenues and further details. 
</t>
  </si>
  <si>
    <t xml:space="preserve">Costs of a healthy diets in PPP $ per household </t>
  </si>
  <si>
    <t>For the surveyed workers where did they source the waste. See Pages X to Y in the Powerpoint manual. The segments of surveyed waste pickers by waste source do not have to add up to 100%</t>
  </si>
  <si>
    <t xml:space="preserve">Other or no answer </t>
  </si>
  <si>
    <t xml:space="preserve">For the surveyed workers, what was the gender split. See Pages X to Y in the Powerpoint manual. The gender split of surveyed workers should add to 100%. </t>
  </si>
  <si>
    <t xml:space="preserve">See Question 7 and 18 in the Questionnaire for the workers' earnings. This input will be based on the aggregation of the interview answers that are collected in 1) A - Building a baseline. The earnings are split by the different typologies. See Pages X to Y in the PowerPoint manual for a detailed walk-through on how to estimate current earnings. 
</t>
  </si>
  <si>
    <t xml:space="preserve">Average household size </t>
  </si>
  <si>
    <t xml:space="preserve">PPP$/month </t>
  </si>
  <si>
    <t>For the surveyed workers, did they only rely on waste picking as an income stream or report multiple income streams. See Pages X to Y in the Powerpoint manual. Both segments of waste pickers should add to 100%</t>
  </si>
  <si>
    <t xml:space="preserve">For the surveyed workers , in what typologies were they organized. See Pages X to Y in the PowerPoint manual. All different typologies of the surveyed waste workers need to add up to 100%. </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</si>
  <si>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</si>
  <si>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B1 to B6 then get added up for the final estimate of a living income. See the Powerpoint manual Pages X to Y for further guidance.</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</si>
  <si>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</si>
  <si>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For the total monthly costs per household, the monthly costs per person are multiplied by the average household size. </t>
  </si>
  <si>
    <t xml:space="preserve">Notes: The cells that are highlighted in blue are then needed for the final data input. </t>
  </si>
  <si>
    <t>Out of all waste pickers surveyed, how many waste pickers get materials from a landfill or dumpsite?</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</si>
  <si>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</si>
  <si>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</si>
  <si>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</si>
  <si>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 xml:space="preserve">Out of all waste pickers surveyed, how many waste pickers were organized in a cooperative?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</si>
  <si>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</si>
  <si>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</si>
  <si>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</si>
  <si>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Gender:</t>
  </si>
  <si>
    <t>On whether waste picking is their only revenue:</t>
  </si>
  <si>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</si>
  <si>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</si>
  <si>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</si>
  <si>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</si>
  <si>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</si>
  <si>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</si>
  <si>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</si>
  <si>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</si>
  <si>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</si>
  <si>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</si>
  <si>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</si>
  <si>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</si>
  <si>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</si>
  <si>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</si>
  <si>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</si>
  <si>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</si>
  <si>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</si>
  <si>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</si>
  <si>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</si>
  <si>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</si>
  <si>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</si>
  <si>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</si>
  <si>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</si>
  <si>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</si>
  <si>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</si>
  <si>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</si>
  <si>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</si>
  <si>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</si>
  <si>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</si>
  <si>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</si>
  <si>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</si>
  <si>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</si>
  <si>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</si>
  <si>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</si>
  <si>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</si>
  <si>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</si>
  <si>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</si>
  <si>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</si>
  <si>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</si>
  <si>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</si>
  <si>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</si>
  <si>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%s</t>
  </si>
  <si>
    <t>Current earnings</t>
  </si>
  <si>
    <t>Benchmark</t>
  </si>
  <si>
    <t>% have obligations to their buyers</t>
  </si>
  <si>
    <t xml:space="preserve">Healthy diets </t>
  </si>
  <si>
    <t>Landfill or dumpsite</t>
  </si>
  <si>
    <t>% know the price of their waste materials before selling</t>
  </si>
  <si>
    <t xml:space="preserve">Decent housing </t>
  </si>
  <si>
    <t>Street</t>
  </si>
  <si>
    <t>% have access to a vehicle for work (pushcart/car)</t>
  </si>
  <si>
    <t>Healthcare</t>
  </si>
  <si>
    <t>Direct from households</t>
  </si>
  <si>
    <t>You were worried you would not have enough food to eat?</t>
  </si>
  <si>
    <t>% of waste picking revenues that are derived from plastics</t>
  </si>
  <si>
    <t>Education</t>
  </si>
  <si>
    <t>Other</t>
  </si>
  <si>
    <t>You were unable to eat healthy and nutritious food?</t>
  </si>
  <si>
    <t>Decent working conditions</t>
  </si>
  <si>
    <t>You ate only a few kinds of food?</t>
  </si>
  <si>
    <t>Savings</t>
  </si>
  <si>
    <t>Typology</t>
  </si>
  <si>
    <t>You had to skip a meal?</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</si>
  <si>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</si>
  <si>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</si>
  <si>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</si>
  <si>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</si>
  <si>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</si>
  <si>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</si>
  <si>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</si>
  <si>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</si>
  <si>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</si>
  <si>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</si>
  <si>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</si>
  <si>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</si>
  <si>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</si>
  <si>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</si>
  <si>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</si>
  <si>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</si>
  <si>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</si>
  <si>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</si>
  <si>
    <t>5) Dashboard with summary of data input in 2) Final data</t>
  </si>
  <si>
    <t>Average earnings 
per independent worker</t>
  </si>
  <si>
    <t>Average earnings per 
worker in a cooperative</t>
  </si>
  <si>
    <t>Living income required 
per waste picker worker</t>
  </si>
  <si>
    <t>Minimum wage 
benchmark</t>
  </si>
  <si>
    <t>plug to 100%</t>
  </si>
  <si>
    <t>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</si>
</sst>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65" x14ac:knownFonts="1">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i/>
      <sz val="12"/>
      <color rgb="FF00000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sz val="12"/>
      <name val="Arial Nova"/>
      <family val="2"/>
    </font>
    <font>
      <b/>
      <sz val="12"/>
      <name val="Arial Nova"/>
      <family val="2"/>
    </font>
    <font>
      <sz val="12"/>
      <color theme="1"/>
      <name val="Arial Nova"/>
      <family val="2"/>
    </font>
    <font>
      <u/>
      <sz val="11"/>
      <color rgb="FF0070C0"/>
      <name val="Arial"/>
      <family val="2"/>
    </font>
    <font>
      <b/>
      <sz val="12"/>
      <color theme="1"/>
      <name val="Arial Nova"/>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sz val="11"/>
      <color theme="0"/>
      <name val="Arial Nova"/>
      <family val="2"/>
    </font>
    <font>
      <sz val="11"/>
      <color theme="1"/>
      <name val="Arial Nova"/>
      <family val="2"/>
    </font>
    <font>
      <b/>
      <sz val="11"/>
      <color theme="1"/>
      <name val="Arial Nova"/>
      <family val="2"/>
    </font>
    <font>
      <b/>
      <sz val="11"/>
      <color theme="0"/>
      <name val="Arial Nova"/>
      <family val="2"/>
    </font>
    <font>
      <b/>
      <sz val="11"/>
      <color rgb="FFFF0000"/>
      <name val="Arial Nova"/>
      <family val="2"/>
    </font>
    <font>
      <b/>
      <sz val="20"/>
      <color theme="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5">
    <xf numFmtId="0" fontId="0" fillId="0" borderId="0"/>
    <xf numFmtId="0" fontId="1"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63" fillId="0" borderId="0"/>
  </cellStyleXfs>
  <cellXfs count="310">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8" fillId="0" borderId="25" xfId="0" applyFont="1" applyBorder="1"/>
    <xf numFmtId="0" fontId="15" fillId="0" borderId="0" xfId="0" applyFont="1" applyAlignment="1">
      <alignment vertical="center"/>
    </xf>
    <xf numFmtId="0" fontId="12" fillId="0" borderId="27" xfId="0" applyFont="1" applyBorder="1" applyAlignment="1">
      <alignment horizontal="left" vertical="center" wrapText="1"/>
    </xf>
    <xf numFmtId="0" fontId="14" fillId="0" borderId="27" xfId="1" applyFont="1" applyBorder="1" applyAlignment="1">
      <alignment vertical="center"/>
    </xf>
    <xf numFmtId="0" fontId="9" fillId="0" borderId="27" xfId="0" applyFont="1" applyBorder="1" applyAlignment="1">
      <alignment horizontal="left" vertical="center" wrapText="1"/>
    </xf>
    <xf numFmtId="0" fontId="11" fillId="3" borderId="1"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7" fillId="0" borderId="0" xfId="0" applyFont="1"/>
    <xf numFmtId="0" fontId="17" fillId="0" borderId="0" xfId="0" applyFont="1" applyAlignment="1">
      <alignment vertical="center"/>
    </xf>
    <xf numFmtId="0" fontId="17" fillId="0" borderId="0" xfId="0" applyFont="1" applyAlignment="1">
      <alignment vertical="center" wrapText="1"/>
    </xf>
    <xf numFmtId="0" fontId="8" fillId="0" borderId="0" xfId="0" applyFont="1" applyAlignment="1">
      <alignment vertical="center"/>
    </xf>
    <xf numFmtId="0" fontId="13" fillId="2" borderId="1" xfId="0" applyFont="1" applyFill="1" applyBorder="1" applyAlignment="1">
      <alignment horizontal="left" vertical="center" wrapText="1"/>
    </xf>
    <xf numFmtId="0" fontId="8" fillId="0" borderId="0" xfId="0" applyFont="1" applyAlignment="1">
      <alignment vertical="center" wrapText="1"/>
    </xf>
    <xf numFmtId="0" fontId="22" fillId="4" borderId="1" xfId="0" applyFont="1" applyFill="1" applyBorder="1" applyAlignment="1">
      <alignment vertical="center"/>
    </xf>
    <xf numFmtId="0" fontId="23" fillId="0" borderId="0" xfId="0" applyFont="1" applyAlignment="1">
      <alignment vertical="center"/>
    </xf>
    <xf numFmtId="0" fontId="8" fillId="0" borderId="0" xfId="0" applyFont="1" applyAlignment="1">
      <alignment horizontal="center"/>
    </xf>
    <xf numFmtId="0" fontId="24" fillId="10" borderId="0" xfId="0" applyFont="1" applyFill="1" applyAlignment="1">
      <alignment horizontal="left" vertical="top"/>
    </xf>
    <xf numFmtId="0" fontId="25" fillId="10" borderId="0" xfId="0" applyFont="1" applyFill="1" applyAlignment="1">
      <alignment horizontal="left" wrapText="1"/>
    </xf>
    <xf numFmtId="0" fontId="13" fillId="5" borderId="28" xfId="0" applyFont="1" applyFill="1" applyBorder="1" applyAlignment="1">
      <alignment horizontal="left" vertical="center" wrapText="1"/>
    </xf>
    <xf numFmtId="0" fontId="22" fillId="4" borderId="29" xfId="0" applyFont="1" applyFill="1" applyBorder="1" applyAlignment="1">
      <alignment vertical="center"/>
    </xf>
    <xf numFmtId="0" fontId="22" fillId="4" borderId="29" xfId="0" applyFont="1" applyFill="1" applyBorder="1" applyAlignment="1">
      <alignment horizontal="center" vertical="center" wrapText="1"/>
    </xf>
    <xf numFmtId="0" fontId="8" fillId="0" borderId="26" xfId="0" applyFont="1" applyBorder="1" applyAlignment="1">
      <alignment vertical="center"/>
    </xf>
    <xf numFmtId="0" fontId="8" fillId="0" borderId="26" xfId="0" applyFont="1" applyBorder="1" applyAlignment="1">
      <alignment horizontal="center"/>
    </xf>
    <xf numFmtId="0" fontId="26" fillId="0" borderId="26" xfId="0" applyFont="1" applyBorder="1" applyAlignment="1">
      <alignment vertical="center"/>
    </xf>
    <xf numFmtId="0" fontId="26" fillId="0" borderId="26" xfId="0" applyFont="1" applyBorder="1" applyAlignment="1">
      <alignment horizontal="center"/>
    </xf>
    <xf numFmtId="0" fontId="26" fillId="0" borderId="26"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8" fillId="6" borderId="0" xfId="0" applyFont="1" applyFill="1"/>
    <xf numFmtId="0" fontId="17" fillId="0" borderId="0" xfId="0" applyFont="1" applyAlignment="1">
      <alignment horizontal="left" vertical="center" wrapText="1"/>
    </xf>
    <xf numFmtId="0" fontId="17" fillId="0" borderId="0" xfId="0" applyFont="1" applyAlignment="1">
      <alignment horizontal="left" vertical="center"/>
    </xf>
    <xf numFmtId="0" fontId="8" fillId="0" borderId="0" xfId="0" applyFont="1" applyAlignment="1">
      <alignment horizontal="center" vertical="center" wrapText="1"/>
    </xf>
    <xf numFmtId="0" fontId="19" fillId="4" borderId="13" xfId="0" applyFont="1" applyFill="1" applyBorder="1" applyAlignment="1">
      <alignment horizontal="left" wrapText="1"/>
    </xf>
    <xf numFmtId="0" fontId="19" fillId="4" borderId="14" xfId="0" applyFont="1" applyFill="1" applyBorder="1" applyAlignment="1">
      <alignment horizontal="left" wrapText="1"/>
    </xf>
    <xf numFmtId="0" fontId="19" fillId="4" borderId="13" xfId="0" applyFont="1" applyFill="1" applyBorder="1" applyAlignment="1">
      <alignment horizontal="center" wrapText="1"/>
    </xf>
    <xf numFmtId="0" fontId="19" fillId="4" borderId="12" xfId="0" applyFont="1" applyFill="1" applyBorder="1" applyAlignment="1">
      <alignment wrapText="1"/>
    </xf>
    <xf numFmtId="0" fontId="19" fillId="4" borderId="12" xfId="0" applyFont="1" applyFill="1" applyBorder="1" applyAlignment="1">
      <alignment horizontal="left" wrapText="1"/>
    </xf>
    <xf numFmtId="0" fontId="8" fillId="0" borderId="0" xfId="0" applyFont="1" applyAlignment="1">
      <alignment wrapText="1"/>
    </xf>
    <xf numFmtId="9" fontId="8" fillId="0" borderId="0" xfId="0" applyNumberFormat="1" applyFont="1"/>
    <xf numFmtId="0" fontId="19" fillId="6" borderId="0" xfId="0" applyFont="1" applyFill="1"/>
    <xf numFmtId="0" fontId="8" fillId="0" borderId="0" xfId="0" applyFont="1" applyAlignment="1">
      <alignment horizontal="left" vertical="center"/>
    </xf>
    <xf numFmtId="0" fontId="13" fillId="5" borderId="5" xfId="0" applyFont="1" applyFill="1" applyBorder="1" applyAlignment="1">
      <alignment vertical="center"/>
    </xf>
    <xf numFmtId="0" fontId="13" fillId="5" borderId="6" xfId="0" applyFont="1" applyFill="1" applyBorder="1" applyAlignment="1">
      <alignment vertical="center"/>
    </xf>
    <xf numFmtId="2" fontId="26" fillId="10" borderId="31" xfId="0" applyNumberFormat="1" applyFont="1" applyFill="1" applyBorder="1" applyAlignment="1">
      <alignment horizontal="center" vertical="center" wrapText="1"/>
    </xf>
    <xf numFmtId="0" fontId="8" fillId="0" borderId="31" xfId="0" applyFont="1" applyBorder="1" applyAlignment="1">
      <alignment vertical="center" wrapText="1"/>
    </xf>
    <xf numFmtId="0" fontId="8" fillId="0" borderId="31" xfId="0" applyFont="1" applyBorder="1" applyAlignment="1">
      <alignment vertical="center"/>
    </xf>
    <xf numFmtId="0" fontId="8" fillId="0" borderId="31" xfId="0" applyFont="1" applyBorder="1"/>
    <xf numFmtId="0" fontId="26" fillId="0" borderId="31" xfId="0" applyFont="1" applyBorder="1" applyAlignment="1">
      <alignment vertical="center" wrapText="1"/>
    </xf>
    <xf numFmtId="0" fontId="26" fillId="0" borderId="31" xfId="0" applyFont="1" applyBorder="1" applyAlignment="1">
      <alignment wrapText="1"/>
    </xf>
    <xf numFmtId="2" fontId="26" fillId="10" borderId="32" xfId="0" applyNumberFormat="1" applyFont="1" applyFill="1" applyBorder="1" applyAlignment="1">
      <alignment horizontal="center" vertical="center" wrapText="1"/>
    </xf>
    <xf numFmtId="0" fontId="25" fillId="10" borderId="0" xfId="0" applyFont="1" applyFill="1" applyAlignment="1">
      <alignment horizontal="left" vertical="center" wrapText="1"/>
    </xf>
    <xf numFmtId="0" fontId="24" fillId="10" borderId="0" xfId="0" applyFont="1" applyFill="1" applyAlignment="1">
      <alignment horizontal="left" vertical="center"/>
    </xf>
    <xf numFmtId="0" fontId="26" fillId="0" borderId="0" xfId="0" applyFont="1" applyAlignment="1">
      <alignment horizontal="center" vertical="center" wrapText="1"/>
    </xf>
    <xf numFmtId="0" fontId="19" fillId="2" borderId="0" xfId="0" applyFont="1" applyFill="1" applyAlignment="1">
      <alignment horizontal="left" wrapText="1"/>
    </xf>
    <xf numFmtId="0" fontId="20" fillId="2" borderId="0" xfId="0" applyFont="1" applyFill="1" applyAlignment="1">
      <alignment horizontal="left" wrapText="1"/>
    </xf>
    <xf numFmtId="0" fontId="25" fillId="2" borderId="0" xfId="0" applyFont="1" applyFill="1" applyAlignment="1">
      <alignment horizontal="left" wrapText="1"/>
    </xf>
    <xf numFmtId="0" fontId="8" fillId="2" borderId="0" xfId="0" applyFont="1" applyFill="1"/>
    <xf numFmtId="0" fontId="8" fillId="2" borderId="26" xfId="0" applyFont="1" applyFill="1" applyBorder="1" applyAlignment="1">
      <alignment vertical="center"/>
    </xf>
    <xf numFmtId="0" fontId="8" fillId="0" borderId="26" xfId="0" applyFont="1" applyBorder="1" applyAlignment="1">
      <alignment vertical="center" wrapText="1"/>
    </xf>
    <xf numFmtId="0" fontId="13" fillId="0" borderId="26" xfId="0" applyFont="1" applyBorder="1" applyAlignment="1">
      <alignment vertical="center" wrapText="1"/>
    </xf>
    <xf numFmtId="0" fontId="28" fillId="5" borderId="6" xfId="0" applyFont="1" applyFill="1" applyBorder="1" applyAlignment="1">
      <alignment vertical="center"/>
    </xf>
    <xf numFmtId="2" fontId="30" fillId="10" borderId="31" xfId="0" applyNumberFormat="1" applyFont="1" applyFill="1" applyBorder="1" applyAlignment="1">
      <alignment horizontal="center" vertical="center" wrapText="1"/>
    </xf>
    <xf numFmtId="164" fontId="26" fillId="10" borderId="31" xfId="0" applyNumberFormat="1" applyFont="1" applyFill="1" applyBorder="1" applyAlignment="1">
      <alignment horizontal="center" vertical="center" wrapText="1"/>
    </xf>
    <xf numFmtId="1" fontId="26" fillId="10" borderId="31" xfId="0" applyNumberFormat="1" applyFont="1" applyFill="1" applyBorder="1" applyAlignment="1">
      <alignment horizontal="center" vertical="center" wrapText="1"/>
    </xf>
    <xf numFmtId="0" fontId="20" fillId="10" borderId="0" xfId="0" applyFont="1" applyFill="1" applyAlignment="1">
      <alignment horizontal="left" vertical="center"/>
    </xf>
    <xf numFmtId="0" fontId="21" fillId="10" borderId="0" xfId="0" applyFont="1" applyFill="1" applyAlignment="1">
      <alignment horizontal="left" vertical="center"/>
    </xf>
    <xf numFmtId="0" fontId="16" fillId="0" borderId="0" xfId="0" applyFont="1"/>
    <xf numFmtId="0" fontId="17" fillId="0" borderId="0" xfId="0" applyFont="1" applyAlignment="1">
      <alignment horizontal="left"/>
    </xf>
    <xf numFmtId="0" fontId="18" fillId="0" borderId="0" xfId="0" applyFont="1" applyAlignment="1">
      <alignment horizontal="left" vertical="top" wrapText="1"/>
    </xf>
    <xf numFmtId="0" fontId="17" fillId="0" borderId="0" xfId="0" applyFont="1" applyAlignment="1">
      <alignment horizontal="center" wrapText="1"/>
    </xf>
    <xf numFmtId="0" fontId="17" fillId="9" borderId="1" xfId="0" applyFont="1" applyFill="1" applyBorder="1"/>
    <xf numFmtId="0" fontId="16" fillId="0" borderId="0" xfId="0" applyFont="1" applyAlignment="1">
      <alignment horizontal="left"/>
    </xf>
    <xf numFmtId="0" fontId="17" fillId="0" borderId="41" xfId="0" applyFont="1" applyBorder="1" applyAlignment="1">
      <alignment horizontal="left" vertical="center" wrapText="1"/>
    </xf>
    <xf numFmtId="0" fontId="17" fillId="0" borderId="0" xfId="0" applyFont="1" applyAlignment="1">
      <alignment horizontal="left" indent="1"/>
    </xf>
    <xf numFmtId="0" fontId="17" fillId="9" borderId="28" xfId="0" applyFont="1" applyFill="1" applyBorder="1"/>
    <xf numFmtId="0" fontId="35" fillId="0" borderId="0" xfId="0" applyFont="1"/>
    <xf numFmtId="0" fontId="17" fillId="0" borderId="4" xfId="0" applyFont="1" applyBorder="1"/>
    <xf numFmtId="0" fontId="34" fillId="5" borderId="0" xfId="0" applyFont="1" applyFill="1" applyAlignment="1">
      <alignment vertical="center" wrapText="1"/>
    </xf>
    <xf numFmtId="0" fontId="17" fillId="2" borderId="4" xfId="0" applyFont="1" applyFill="1" applyBorder="1"/>
    <xf numFmtId="0" fontId="17" fillId="0" borderId="13" xfId="0" applyFont="1" applyBorder="1" applyAlignment="1">
      <alignment vertical="center"/>
    </xf>
    <xf numFmtId="0" fontId="18" fillId="6" borderId="20" xfId="0" applyFont="1" applyFill="1" applyBorder="1" applyAlignment="1">
      <alignment wrapText="1"/>
    </xf>
    <xf numFmtId="0" fontId="18" fillId="6" borderId="14" xfId="0" applyFont="1" applyFill="1" applyBorder="1" applyAlignment="1">
      <alignment wrapText="1"/>
    </xf>
    <xf numFmtId="0" fontId="17" fillId="0" borderId="21" xfId="0" applyFont="1" applyBorder="1"/>
    <xf numFmtId="0" fontId="17" fillId="11" borderId="1" xfId="0" applyFont="1" applyFill="1" applyBorder="1" applyAlignment="1">
      <alignment horizontal="center" vertical="center"/>
    </xf>
    <xf numFmtId="0" fontId="17" fillId="0" borderId="0" xfId="0" applyFont="1" applyAlignment="1">
      <alignment horizontal="left" vertical="center" indent="2"/>
    </xf>
    <xf numFmtId="0" fontId="17" fillId="0" borderId="0" xfId="0" applyFont="1" applyAlignment="1">
      <alignment horizontal="left" vertical="center" indent="1"/>
    </xf>
    <xf numFmtId="0" fontId="18" fillId="6" borderId="12" xfId="0" applyFont="1" applyFill="1" applyBorder="1"/>
    <xf numFmtId="0" fontId="16" fillId="0" borderId="0" xfId="0" applyFont="1" applyAlignment="1">
      <alignment vertical="center"/>
    </xf>
    <xf numFmtId="0" fontId="17" fillId="0" borderId="55" xfId="0" applyFont="1" applyBorder="1" applyAlignment="1">
      <alignment horizontal="right" vertical="center"/>
    </xf>
    <xf numFmtId="0" fontId="17" fillId="0" borderId="56" xfId="0" applyFont="1" applyBorder="1" applyAlignment="1">
      <alignment horizontal="right" vertical="center"/>
    </xf>
    <xf numFmtId="0" fontId="17" fillId="2" borderId="6" xfId="0" applyFont="1" applyFill="1" applyBorder="1"/>
    <xf numFmtId="0" fontId="17" fillId="2" borderId="0" xfId="0" applyFont="1" applyFill="1"/>
    <xf numFmtId="0" fontId="17" fillId="0" borderId="7" xfId="0" applyFont="1" applyBorder="1"/>
    <xf numFmtId="0" fontId="18" fillId="6" borderId="13" xfId="0" applyFont="1" applyFill="1" applyBorder="1"/>
    <xf numFmtId="0" fontId="36" fillId="0" borderId="0" xfId="0" applyFont="1" applyAlignment="1">
      <alignment horizontal="left" vertical="top"/>
    </xf>
    <xf numFmtId="0" fontId="37" fillId="0" borderId="0" xfId="0" quotePrefix="1" applyFont="1" applyAlignment="1">
      <alignment horizontal="left" vertical="center"/>
    </xf>
    <xf numFmtId="0" fontId="17" fillId="9" borderId="29" xfId="0" applyFont="1" applyFill="1" applyBorder="1"/>
    <xf numFmtId="0" fontId="38" fillId="0" borderId="0" xfId="0" applyFont="1"/>
    <xf numFmtId="0" fontId="16" fillId="0" borderId="0" xfId="0" applyFont="1" applyAlignment="1">
      <alignment vertical="center" wrapText="1"/>
    </xf>
    <xf numFmtId="0" fontId="16" fillId="0" borderId="19" xfId="0" applyFont="1" applyBorder="1" applyAlignment="1">
      <alignment vertical="center" wrapText="1"/>
    </xf>
    <xf numFmtId="0" fontId="17" fillId="0" borderId="19" xfId="0" applyFont="1" applyBorder="1"/>
    <xf numFmtId="0" fontId="18" fillId="0" borderId="0" xfId="0" applyFont="1" applyAlignment="1">
      <alignment horizontal="left" vertical="center"/>
    </xf>
    <xf numFmtId="0" fontId="17" fillId="2" borderId="0" xfId="0" applyFont="1" applyFill="1" applyAlignment="1">
      <alignment vertical="center"/>
    </xf>
    <xf numFmtId="0" fontId="18" fillId="8" borderId="23" xfId="0" applyFont="1" applyFill="1" applyBorder="1" applyAlignment="1">
      <alignment horizontal="center" wrapText="1"/>
    </xf>
    <xf numFmtId="0" fontId="17" fillId="9" borderId="30" xfId="0" applyFont="1" applyFill="1" applyBorder="1" applyAlignment="1">
      <alignment horizontal="center" vertical="center"/>
    </xf>
    <xf numFmtId="0" fontId="18" fillId="0" borderId="12" xfId="0" applyFont="1" applyBorder="1"/>
    <xf numFmtId="0" fontId="16" fillId="9" borderId="28" xfId="0" applyFont="1" applyFill="1" applyBorder="1" applyAlignment="1">
      <alignment horizontal="center" vertical="center"/>
    </xf>
    <xf numFmtId="0" fontId="17" fillId="11" borderId="30" xfId="0" applyFont="1" applyFill="1" applyBorder="1" applyAlignment="1">
      <alignment horizontal="center" vertical="center"/>
    </xf>
    <xf numFmtId="0" fontId="17" fillId="0" borderId="18" xfId="0" applyFont="1" applyBorder="1" applyAlignment="1">
      <alignment vertical="center"/>
    </xf>
    <xf numFmtId="0" fontId="16" fillId="9" borderId="53" xfId="0" applyFont="1" applyFill="1" applyBorder="1" applyAlignment="1">
      <alignment horizontal="center" vertical="center"/>
    </xf>
    <xf numFmtId="0" fontId="17" fillId="11" borderId="54" xfId="0" applyFont="1" applyFill="1" applyBorder="1" applyAlignment="1">
      <alignment horizontal="center" vertical="center"/>
    </xf>
    <xf numFmtId="0" fontId="16" fillId="11" borderId="0" xfId="0" applyFont="1" applyFill="1" applyAlignment="1">
      <alignment horizontal="center" vertical="center"/>
    </xf>
    <xf numFmtId="9" fontId="17" fillId="11" borderId="1" xfId="2" applyFont="1" applyFill="1" applyBorder="1" applyAlignment="1">
      <alignment horizontal="center" vertical="center"/>
    </xf>
    <xf numFmtId="9" fontId="17" fillId="11" borderId="44" xfId="2" applyFont="1" applyFill="1" applyBorder="1" applyAlignment="1">
      <alignment horizontal="center" vertical="center"/>
    </xf>
    <xf numFmtId="0" fontId="16" fillId="5" borderId="0" xfId="0" applyFont="1" applyFill="1" applyAlignment="1">
      <alignment horizontal="center" vertical="center"/>
    </xf>
    <xf numFmtId="9" fontId="17" fillId="11" borderId="0" xfId="2" applyFont="1" applyFill="1" applyBorder="1" applyAlignment="1">
      <alignment horizontal="center" vertical="center"/>
    </xf>
    <xf numFmtId="0" fontId="17" fillId="9" borderId="1" xfId="0" applyFont="1" applyFill="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left" vertical="center" wrapText="1"/>
    </xf>
    <xf numFmtId="0" fontId="17" fillId="0" borderId="19" xfId="0" applyFont="1" applyBorder="1" applyAlignment="1">
      <alignment horizontal="left" vertical="center"/>
    </xf>
    <xf numFmtId="0" fontId="17" fillId="0" borderId="19" xfId="0" applyFont="1" applyBorder="1" applyAlignment="1">
      <alignment vertical="center"/>
    </xf>
    <xf numFmtId="0" fontId="17" fillId="0" borderId="19" xfId="0" applyFont="1" applyBorder="1" applyAlignment="1">
      <alignment vertical="center" wrapText="1"/>
    </xf>
    <xf numFmtId="0" fontId="18" fillId="6" borderId="14" xfId="0" applyFont="1" applyFill="1" applyBorder="1"/>
    <xf numFmtId="0" fontId="17" fillId="0" borderId="0" xfId="0" applyFont="1" applyAlignment="1">
      <alignment vertical="top" wrapText="1"/>
    </xf>
    <xf numFmtId="0" fontId="31" fillId="6" borderId="0" xfId="0" applyFont="1" applyFill="1"/>
    <xf numFmtId="0" fontId="39" fillId="6" borderId="0" xfId="0" applyFont="1" applyFill="1"/>
    <xf numFmtId="0" fontId="40" fillId="0" borderId="19" xfId="0" applyFont="1" applyBorder="1" applyAlignment="1">
      <alignment horizontal="left" vertical="center"/>
    </xf>
    <xf numFmtId="0" fontId="40" fillId="0" borderId="0" xfId="0" applyFont="1" applyAlignment="1">
      <alignment horizontal="left" vertical="center"/>
    </xf>
    <xf numFmtId="0" fontId="41" fillId="0" borderId="19" xfId="0" applyFont="1" applyBorder="1" applyAlignment="1">
      <alignment vertical="center" wrapText="1"/>
    </xf>
    <xf numFmtId="0" fontId="41" fillId="0" borderId="0" xfId="0" applyFont="1" applyAlignment="1">
      <alignment vertical="center" wrapText="1"/>
    </xf>
    <xf numFmtId="0" fontId="18" fillId="0" borderId="7" xfId="0" applyFont="1" applyBorder="1" applyAlignment="1">
      <alignment horizontal="left" vertical="top" wrapText="1"/>
    </xf>
    <xf numFmtId="0" fontId="16" fillId="0" borderId="5" xfId="0" applyFont="1" applyBorder="1"/>
    <xf numFmtId="0" fontId="40" fillId="0" borderId="0" xfId="0" applyFont="1"/>
    <xf numFmtId="0" fontId="16" fillId="12" borderId="15" xfId="0" applyFont="1" applyFill="1" applyBorder="1" applyAlignment="1">
      <alignment vertical="center"/>
    </xf>
    <xf numFmtId="0" fontId="17" fillId="12" borderId="9" xfId="0" applyFont="1" applyFill="1" applyBorder="1" applyAlignment="1">
      <alignment vertical="center"/>
    </xf>
    <xf numFmtId="0" fontId="17" fillId="12" borderId="10" xfId="0" applyFont="1" applyFill="1" applyBorder="1" applyAlignment="1">
      <alignment vertical="center"/>
    </xf>
    <xf numFmtId="0" fontId="17" fillId="12" borderId="7" xfId="0" applyFont="1" applyFill="1" applyBorder="1" applyAlignment="1">
      <alignment vertical="center"/>
    </xf>
    <xf numFmtId="0" fontId="32" fillId="12" borderId="7" xfId="0" applyFont="1" applyFill="1" applyBorder="1" applyAlignment="1">
      <alignment vertical="center"/>
    </xf>
    <xf numFmtId="0" fontId="40" fillId="12" borderId="12" xfId="0" applyFont="1" applyFill="1" applyBorder="1" applyAlignment="1">
      <alignment vertical="center"/>
    </xf>
    <xf numFmtId="0" fontId="40" fillId="12" borderId="0" xfId="0" applyFont="1" applyFill="1" applyAlignment="1">
      <alignment vertical="center"/>
    </xf>
    <xf numFmtId="0" fontId="16" fillId="12" borderId="0" xfId="0" applyFont="1" applyFill="1" applyAlignment="1">
      <alignment vertical="center"/>
    </xf>
    <xf numFmtId="0" fontId="17" fillId="2" borderId="2" xfId="0" applyFont="1" applyFill="1" applyBorder="1"/>
    <xf numFmtId="0" fontId="40" fillId="0" borderId="0" xfId="0" applyFont="1" applyAlignment="1">
      <alignment vertical="center"/>
    </xf>
    <xf numFmtId="0" fontId="21" fillId="10" borderId="0" xfId="0" applyFont="1" applyFill="1" applyAlignment="1">
      <alignment horizontal="left" vertical="center" indent="3"/>
    </xf>
    <xf numFmtId="0" fontId="40" fillId="9" borderId="0" xfId="0" applyFont="1" applyFill="1"/>
    <xf numFmtId="0" fontId="40" fillId="11" borderId="0" xfId="0" applyFont="1" applyFill="1"/>
    <xf numFmtId="0" fontId="32" fillId="2" borderId="0" xfId="0" applyFont="1" applyFill="1"/>
    <xf numFmtId="0" fontId="43" fillId="0" borderId="0" xfId="0" applyFont="1" applyAlignment="1">
      <alignment horizontal="left" vertical="center"/>
    </xf>
    <xf numFmtId="164" fontId="26" fillId="11" borderId="31" xfId="0" applyNumberFormat="1" applyFont="1" applyFill="1" applyBorder="1" applyAlignment="1">
      <alignment horizontal="center" vertical="center" wrapText="1"/>
    </xf>
    <xf numFmtId="0" fontId="44" fillId="6" borderId="0" xfId="0" applyFont="1" applyFill="1"/>
    <xf numFmtId="0" fontId="45" fillId="6" borderId="0" xfId="0" applyFont="1" applyFill="1"/>
    <xf numFmtId="0" fontId="41" fillId="0" borderId="0" xfId="0" applyFont="1"/>
    <xf numFmtId="0" fontId="13" fillId="10" borderId="0" xfId="0" applyFont="1" applyFill="1" applyAlignment="1">
      <alignment horizontal="left" wrapText="1"/>
    </xf>
    <xf numFmtId="0" fontId="8" fillId="10" borderId="0" xfId="0" applyFont="1" applyFill="1"/>
    <xf numFmtId="0" fontId="8" fillId="9" borderId="0" xfId="0" applyFont="1" applyFill="1"/>
    <xf numFmtId="0" fontId="8" fillId="11" borderId="0" xfId="0" applyFont="1" applyFill="1"/>
    <xf numFmtId="0" fontId="42" fillId="2" borderId="0" xfId="0" applyFont="1" applyFill="1"/>
    <xf numFmtId="0" fontId="17" fillId="9" borderId="0" xfId="0" applyFont="1" applyFill="1" applyAlignment="1">
      <alignment horizontal="left"/>
    </xf>
    <xf numFmtId="164" fontId="8" fillId="10" borderId="31" xfId="0" applyNumberFormat="1" applyFont="1" applyFill="1" applyBorder="1" applyAlignment="1">
      <alignment horizontal="center" vertical="center" wrapText="1"/>
    </xf>
    <xf numFmtId="0" fontId="41" fillId="0" borderId="0" xfId="0" applyFont="1" applyAlignment="1">
      <alignment horizontal="left"/>
    </xf>
    <xf numFmtId="0" fontId="40" fillId="0" borderId="0" xfId="0" applyFont="1" applyAlignment="1">
      <alignment horizontal="left"/>
    </xf>
    <xf numFmtId="0" fontId="23" fillId="0" borderId="0" xfId="0" applyFont="1"/>
    <xf numFmtId="0" fontId="47" fillId="10" borderId="0" xfId="0" applyFont="1" applyFill="1"/>
    <xf numFmtId="0" fontId="16" fillId="10" borderId="0" xfId="0" applyFont="1" applyFill="1"/>
    <xf numFmtId="0" fontId="17" fillId="10" borderId="0" xfId="0" applyFont="1" applyFill="1"/>
    <xf numFmtId="0" fontId="48" fillId="10" borderId="0" xfId="0" applyFont="1" applyFill="1"/>
    <xf numFmtId="0" fontId="49" fillId="10" borderId="0" xfId="0" applyFont="1" applyFill="1"/>
    <xf numFmtId="0" fontId="50" fillId="10" borderId="0" xfId="0" applyFont="1" applyFill="1" applyAlignment="1">
      <alignment vertical="top"/>
    </xf>
    <xf numFmtId="0" fontId="51" fillId="10" borderId="0" xfId="0" applyFont="1" applyFill="1" applyAlignment="1">
      <alignment vertical="top"/>
    </xf>
    <xf numFmtId="0" fontId="51" fillId="10" borderId="0" xfId="0" applyFont="1" applyFill="1"/>
    <xf numFmtId="0" fontId="50" fillId="10" borderId="0" xfId="0" applyFont="1" applyFill="1" applyAlignment="1">
      <alignment horizontal="left" vertical="center"/>
    </xf>
    <xf numFmtId="0" fontId="35" fillId="10" borderId="0" xfId="0" applyFont="1" applyFill="1" applyAlignment="1">
      <alignment horizontal="left" vertical="top"/>
    </xf>
    <xf numFmtId="0" fontId="54" fillId="10" borderId="0" xfId="0" applyFont="1" applyFill="1" applyAlignment="1">
      <alignment vertical="center" wrapText="1"/>
    </xf>
    <xf numFmtId="3" fontId="48" fillId="2" borderId="24" xfId="0" applyNumberFormat="1" applyFont="1" applyFill="1" applyBorder="1" applyAlignment="1">
      <alignment vertical="center"/>
    </xf>
    <xf numFmtId="0" fontId="55" fillId="10" borderId="0" xfId="0" applyFont="1" applyFill="1"/>
    <xf numFmtId="0" fontId="54" fillId="10" borderId="0" xfId="0" applyFont="1" applyFill="1"/>
    <xf numFmtId="0" fontId="17" fillId="10" borderId="0" xfId="0" applyFont="1" applyFill="1" applyAlignment="1">
      <alignment horizontal="right"/>
    </xf>
    <xf numFmtId="3" fontId="56" fillId="2" borderId="24" xfId="0" applyNumberFormat="1" applyFont="1" applyFill="1" applyBorder="1" applyAlignment="1">
      <alignment horizontal="center" vertical="center"/>
    </xf>
    <xf numFmtId="0" fontId="0" fillId="2" borderId="0" xfId="0" applyFill="1"/>
    <xf numFmtId="0" fontId="0" fillId="10" borderId="0" xfId="0" applyFill="1"/>
    <xf numFmtId="0" fontId="60" fillId="10" borderId="0" xfId="0" applyFont="1" applyFill="1" applyAlignment="1">
      <alignment vertical="center"/>
    </xf>
    <xf numFmtId="0" fontId="61" fillId="10" borderId="0" xfId="0" applyFont="1" applyFill="1"/>
    <xf numFmtId="0" fontId="17" fillId="10" borderId="0" xfId="0" applyFont="1" applyFill="1" applyAlignment="1">
      <alignment wrapText="1"/>
    </xf>
    <xf numFmtId="0" fontId="61" fillId="10" borderId="0" xfId="0" applyFont="1" applyFill="1" applyAlignment="1">
      <alignment wrapText="1"/>
    </xf>
    <xf numFmtId="9" fontId="61" fillId="10" borderId="0" xfId="2" applyFont="1" applyFill="1"/>
    <xf numFmtId="0" fontId="46" fillId="10" borderId="0" xfId="0" applyFont="1" applyFill="1" applyAlignment="1">
      <alignment vertical="center"/>
    </xf>
    <xf numFmtId="0" fontId="62" fillId="10" borderId="0" xfId="0" applyFont="1" applyFill="1"/>
    <xf numFmtId="0" fontId="61" fillId="10" borderId="0" xfId="0" applyFont="1" applyFill="1" applyAlignment="1">
      <alignment horizontal="right"/>
    </xf>
    <xf numFmtId="0" fontId="62" fillId="10" borderId="0" xfId="0" applyFont="1" applyFill="1" applyAlignment="1">
      <alignment horizontal="right"/>
    </xf>
    <xf numFmtId="0" fontId="62" fillId="10" borderId="0" xfId="4" applyFont="1" applyFill="1" applyAlignment="1">
      <alignment horizontal="right"/>
    </xf>
    <xf numFmtId="9" fontId="62" fillId="10" borderId="0" xfId="0" applyNumberFormat="1" applyFont="1" applyFill="1"/>
    <xf numFmtId="0" fontId="64" fillId="10" borderId="0" xfId="0" applyFont="1" applyFill="1"/>
    <xf numFmtId="9" fontId="17" fillId="9" borderId="28" xfId="0" applyNumberFormat="1" applyFont="1" applyFill="1" applyBorder="1"/>
    <xf numFmtId="9" fontId="17" fillId="9" borderId="1" xfId="0" applyNumberFormat="1" applyFont="1" applyFill="1" applyBorder="1"/>
    <xf numFmtId="43" fontId="8" fillId="0" borderId="0" xfId="3" applyFont="1"/>
    <xf numFmtId="1" fontId="17" fillId="11" borderId="30" xfId="0" applyNumberFormat="1" applyFont="1" applyFill="1" applyBorder="1" applyAlignment="1">
      <alignment horizontal="center" vertical="center"/>
    </xf>
    <xf numFmtId="0" fontId="13" fillId="7" borderId="29"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20" xfId="0" applyFont="1" applyFill="1" applyBorder="1" applyAlignment="1">
      <alignment horizontal="left" vertical="center"/>
    </xf>
    <xf numFmtId="0" fontId="13" fillId="10" borderId="0" xfId="0" applyFont="1" applyFill="1" applyAlignment="1">
      <alignment horizontal="left" wrapText="1"/>
    </xf>
    <xf numFmtId="0" fontId="13"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41" fillId="5" borderId="0" xfId="0" applyFont="1" applyFill="1" applyAlignment="1">
      <alignment horizontal="center" vertical="center"/>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0" xfId="0" applyFont="1" applyFill="1" applyAlignment="1">
      <alignment horizontal="center" vertical="center"/>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35" fillId="2" borderId="0" xfId="0" applyFont="1" applyFill="1" applyAlignment="1">
      <alignment horizontal="left" vertical="center" wrapText="1"/>
    </xf>
    <xf numFmtId="0" fontId="41" fillId="5" borderId="2" xfId="0" applyFont="1" applyFill="1" applyBorder="1" applyAlignment="1">
      <alignment horizontal="center" vertical="center"/>
    </xf>
    <xf numFmtId="0" fontId="41" fillId="5" borderId="5" xfId="0" applyFont="1" applyFill="1" applyBorder="1" applyAlignment="1">
      <alignment horizontal="center" vertical="center"/>
    </xf>
    <xf numFmtId="0" fontId="17" fillId="2" borderId="28"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0" borderId="0" xfId="0" applyFont="1" applyAlignment="1">
      <alignment horizontal="left" vertical="center"/>
    </xf>
    <xf numFmtId="0" fontId="17" fillId="2" borderId="28" xfId="0" applyFont="1" applyFill="1" applyBorder="1" applyAlignment="1">
      <alignment horizontal="left" vertical="top" wrapText="1"/>
    </xf>
    <xf numFmtId="0" fontId="17" fillId="2" borderId="30" xfId="0" applyFont="1" applyFill="1" applyBorder="1" applyAlignment="1">
      <alignment horizontal="left" vertical="top" wrapText="1"/>
    </xf>
    <xf numFmtId="0" fontId="16" fillId="5" borderId="5" xfId="0" applyFont="1" applyFill="1" applyBorder="1" applyAlignment="1">
      <alignment horizontal="center" vertical="center"/>
    </xf>
    <xf numFmtId="0" fontId="34" fillId="5" borderId="2" xfId="0" applyFont="1" applyFill="1" applyBorder="1" applyAlignment="1">
      <alignment vertical="center" wrapText="1"/>
    </xf>
    <xf numFmtId="0" fontId="16" fillId="5" borderId="0" xfId="0" applyFont="1" applyFill="1" applyAlignment="1">
      <alignment horizontal="center" vertical="center" wrapText="1"/>
    </xf>
    <xf numFmtId="0" fontId="35" fillId="9" borderId="28" xfId="0" applyFont="1" applyFill="1" applyBorder="1" applyAlignment="1">
      <alignment horizontal="left" vertical="center" wrapText="1"/>
    </xf>
    <xf numFmtId="0" fontId="35" fillId="9" borderId="45" xfId="0" applyFont="1" applyFill="1" applyBorder="1" applyAlignment="1">
      <alignment horizontal="left" vertical="center" wrapText="1"/>
    </xf>
    <xf numFmtId="0" fontId="17" fillId="2" borderId="22"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0" xfId="0" applyFont="1" applyFill="1" applyAlignment="1">
      <alignment wrapText="1"/>
    </xf>
    <xf numFmtId="0" fontId="17" fillId="2" borderId="0" xfId="0" applyFont="1" applyFill="1" applyAlignment="1">
      <alignment horizontal="center" vertical="center" wrapText="1"/>
    </xf>
    <xf numFmtId="0" fontId="18" fillId="8" borderId="8" xfId="0" applyFont="1" applyFill="1" applyBorder="1" applyAlignment="1">
      <alignment horizontal="center"/>
    </xf>
    <xf numFmtId="0" fontId="18" fillId="8" borderId="3" xfId="0" applyFont="1" applyFill="1" applyBorder="1" applyAlignment="1">
      <alignment horizontal="center"/>
    </xf>
    <xf numFmtId="0" fontId="18" fillId="6" borderId="0" xfId="0" applyFont="1" applyFill="1" applyAlignment="1">
      <alignment horizontal="left"/>
    </xf>
    <xf numFmtId="0" fontId="17" fillId="0" borderId="4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17" fillId="0" borderId="39" xfId="0" applyFont="1" applyBorder="1" applyAlignment="1">
      <alignment horizontal="left" vertical="center" wrapText="1"/>
    </xf>
    <xf numFmtId="0" fontId="18" fillId="6" borderId="36"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8" fillId="6" borderId="12" xfId="0" applyFont="1" applyFill="1" applyBorder="1" applyAlignment="1">
      <alignment horizontal="center"/>
    </xf>
    <xf numFmtId="0" fontId="18" fillId="6" borderId="0" xfId="0" applyFont="1" applyFill="1" applyAlignment="1">
      <alignment horizontal="center"/>
    </xf>
    <xf numFmtId="0" fontId="18" fillId="6" borderId="10" xfId="0" applyFont="1" applyFill="1" applyBorder="1" applyAlignment="1">
      <alignment horizontal="center"/>
    </xf>
    <xf numFmtId="0" fontId="18" fillId="6" borderId="37"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7" fillId="2" borderId="46" xfId="0" applyFont="1" applyFill="1" applyBorder="1" applyAlignment="1">
      <alignment horizontal="left" vertical="center" wrapText="1"/>
    </xf>
    <xf numFmtId="0" fontId="17" fillId="2" borderId="47" xfId="0" applyFont="1" applyFill="1" applyBorder="1" applyAlignment="1">
      <alignment horizontal="left" vertical="center" wrapText="1"/>
    </xf>
    <xf numFmtId="0" fontId="17" fillId="2" borderId="50" xfId="0" applyFont="1" applyFill="1" applyBorder="1" applyAlignment="1">
      <alignment horizontal="left" vertical="center" wrapText="1"/>
    </xf>
    <xf numFmtId="0" fontId="17" fillId="2" borderId="5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49" xfId="0" applyFont="1" applyFill="1" applyBorder="1" applyAlignment="1">
      <alignment horizontal="left" vertical="center"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40" fillId="0" borderId="57" xfId="0" applyFont="1" applyBorder="1" applyAlignment="1">
      <alignment horizontal="left" vertical="center" wrapText="1"/>
    </xf>
    <xf numFmtId="0" fontId="40" fillId="0" borderId="0" xfId="0" applyFont="1" applyAlignment="1">
      <alignment horizontal="left" vertical="center" wrapText="1"/>
    </xf>
    <xf numFmtId="0" fontId="8" fillId="11" borderId="0" xfId="0" applyFont="1" applyFill="1" applyAlignment="1">
      <alignment horizontal="left" vertical="center"/>
    </xf>
    <xf numFmtId="0" fontId="8" fillId="10" borderId="33" xfId="0" applyFont="1" applyFill="1" applyBorder="1" applyAlignment="1">
      <alignment horizontal="left" vertical="center" wrapText="1"/>
    </xf>
    <xf numFmtId="0" fontId="26" fillId="10" borderId="34" xfId="0" applyFont="1" applyFill="1" applyBorder="1" applyAlignment="1">
      <alignment horizontal="left" vertical="center" wrapText="1"/>
    </xf>
    <xf numFmtId="0" fontId="26" fillId="10" borderId="35" xfId="0" applyFont="1" applyFill="1" applyBorder="1" applyAlignment="1">
      <alignment horizontal="left" vertical="center" wrapText="1"/>
    </xf>
    <xf numFmtId="0" fontId="0" fillId="0" borderId="24" xfId="0" applyBorder="1" applyAlignment="1">
      <alignment wrapText="1"/>
    </xf>
    <xf numFmtId="0" fontId="26" fillId="10" borderId="24" xfId="0" applyFont="1" applyFill="1" applyBorder="1" applyAlignment="1">
      <alignment horizontal="left" vertical="center" wrapText="1"/>
    </xf>
    <xf numFmtId="0" fontId="6" fillId="5" borderId="0" xfId="0" applyFont="1" applyFill="1" applyAlignment="1">
      <alignment horizontal="left" vertical="center"/>
    </xf>
    <xf numFmtId="0" fontId="4" fillId="10" borderId="0" xfId="0" applyFont="1" applyFill="1" applyAlignment="1">
      <alignment horizontal="left" vertical="center" wrapText="1"/>
    </xf>
    <xf numFmtId="0" fontId="6" fillId="10" borderId="0" xfId="0" applyFont="1" applyFill="1" applyAlignment="1">
      <alignment horizontal="left" vertical="center" wrapText="1"/>
    </xf>
    <xf numFmtId="0" fontId="17" fillId="14" borderId="0" xfId="0" applyFont="1" applyFill="1" applyAlignment="1">
      <alignment horizontal="center" vertical="center" wrapText="1"/>
    </xf>
    <xf numFmtId="0" fontId="22" fillId="13" borderId="0" xfId="0" applyFont="1" applyFill="1" applyAlignment="1">
      <alignment horizontal="center" vertical="center"/>
    </xf>
    <xf numFmtId="0" fontId="59" fillId="10" borderId="0" xfId="0" applyFont="1" applyFill="1" applyAlignment="1">
      <alignment horizontal="left" vertical="center" wrapText="1"/>
    </xf>
    <xf numFmtId="0" fontId="50" fillId="10" borderId="0" xfId="0" applyFont="1" applyFill="1" applyAlignment="1">
      <alignment horizontal="left" vertical="center" wrapText="1"/>
    </xf>
    <xf numFmtId="0" fontId="50" fillId="10" borderId="0" xfId="0" applyFont="1" applyFill="1" applyAlignment="1">
      <alignment horizontal="left" vertical="center"/>
    </xf>
    <xf numFmtId="3" fontId="52" fillId="2" borderId="37" xfId="3" applyNumberFormat="1" applyFont="1" applyFill="1" applyBorder="1" applyAlignment="1">
      <alignment horizontal="center" vertical="center"/>
    </xf>
    <xf numFmtId="3" fontId="52" fillId="2" borderId="38" xfId="3" applyNumberFormat="1" applyFont="1" applyFill="1" applyBorder="1" applyAlignment="1">
      <alignment horizontal="center" vertical="center"/>
    </xf>
    <xf numFmtId="3" fontId="52" fillId="2" borderId="58" xfId="3" applyNumberFormat="1" applyFont="1" applyFill="1" applyBorder="1" applyAlignment="1">
      <alignment horizontal="center" vertical="center"/>
    </xf>
    <xf numFmtId="3" fontId="52" fillId="2" borderId="41" xfId="3" applyNumberFormat="1" applyFont="1" applyFill="1" applyBorder="1" applyAlignment="1">
      <alignment horizontal="center" vertical="center"/>
    </xf>
    <xf numFmtId="3" fontId="52" fillId="2" borderId="59" xfId="3" applyNumberFormat="1" applyFont="1" applyFill="1" applyBorder="1" applyAlignment="1">
      <alignment horizontal="center" vertical="center"/>
    </xf>
    <xf numFmtId="3" fontId="52" fillId="2" borderId="39" xfId="3" applyNumberFormat="1" applyFont="1" applyFill="1" applyBorder="1" applyAlignment="1">
      <alignment horizontal="center" vertical="center"/>
    </xf>
    <xf numFmtId="0" fontId="53" fillId="10" borderId="0" xfId="0" applyFont="1" applyFill="1" applyAlignment="1">
      <alignment horizontal="left" vertical="center" wrapText="1"/>
    </xf>
    <xf numFmtId="3" fontId="52" fillId="2" borderId="24" xfId="3" applyNumberFormat="1" applyFont="1" applyFill="1" applyBorder="1" applyAlignment="1">
      <alignment horizontal="center" vertical="center"/>
    </xf>
    <xf numFmtId="0" fontId="50" fillId="2" borderId="60" xfId="0" applyFont="1" applyFill="1" applyBorder="1" applyAlignment="1">
      <alignment horizontal="left" vertical="top"/>
    </xf>
    <xf numFmtId="0" fontId="50" fillId="2" borderId="61" xfId="0" applyFont="1" applyFill="1" applyBorder="1" applyAlignment="1">
      <alignment horizontal="left" vertical="top"/>
    </xf>
    <xf numFmtId="0" fontId="50" fillId="2" borderId="62" xfId="0" applyFont="1" applyFill="1" applyBorder="1" applyAlignment="1">
      <alignment horizontal="left" vertical="top"/>
    </xf>
    <xf numFmtId="0" fontId="50" fillId="2" borderId="63" xfId="0" applyFont="1" applyFill="1" applyBorder="1" applyAlignment="1">
      <alignment horizontal="left" vertical="top"/>
    </xf>
    <xf numFmtId="0" fontId="50" fillId="2" borderId="0" xfId="0" applyFont="1" applyFill="1" applyAlignment="1">
      <alignment horizontal="left" vertical="top"/>
    </xf>
    <xf numFmtId="0" fontId="50" fillId="2" borderId="64" xfId="0" applyFont="1" applyFill="1" applyBorder="1" applyAlignment="1">
      <alignment horizontal="left" vertical="top"/>
    </xf>
    <xf numFmtId="0" fontId="50" fillId="2" borderId="65" xfId="0" applyFont="1" applyFill="1" applyBorder="1" applyAlignment="1">
      <alignment horizontal="left" vertical="top"/>
    </xf>
    <xf numFmtId="0" fontId="50" fillId="2" borderId="66" xfId="0" applyFont="1" applyFill="1" applyBorder="1" applyAlignment="1">
      <alignment horizontal="left" vertical="top"/>
    </xf>
    <xf numFmtId="0" fontId="50" fillId="2" borderId="67" xfId="0" applyFont="1" applyFill="1" applyBorder="1" applyAlignment="1">
      <alignment horizontal="left" vertical="top"/>
    </xf>
    <xf numFmtId="0" fontId="57" fillId="10" borderId="0" xfId="0" applyFont="1" applyFill="1" applyAlignment="1">
      <alignment horizontal="right" wrapText="1"/>
    </xf>
    <xf numFmtId="3" fontId="56" fillId="2" borderId="24" xfId="0" applyNumberFormat="1" applyFont="1" applyFill="1" applyBorder="1" applyAlignment="1">
      <alignment horizontal="center" vertical="center"/>
    </xf>
    <xf numFmtId="9" fontId="58" fillId="10" borderId="0" xfId="0" applyNumberFormat="1" applyFont="1" applyFill="1" applyAlignment="1">
      <alignment horizontal="center" vertical="center"/>
    </xf>
    <xf numFmtId="0" fontId="58" fillId="10" borderId="0" xfId="0" applyFont="1" applyFill="1" applyAlignment="1">
      <alignment horizontal="center" vertical="center"/>
    </xf>
  </cellXfs>
  <cellStyles count="5">
    <cellStyle name="Comma" xfId="3" builtinId="3"/>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0</c:v>
                </c:pt>
                <c:pt idx="1">
                  <c:v>0</c:v>
                </c:pt>
                <c:pt idx="2">
                  <c:v>0</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0">
                  <c:v>0</c:v>
                </c:pt>
                <c:pt idx="1">
                  <c:v>0</c:v>
                </c:pt>
                <c:pt idx="2">
                  <c:v>0</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numCache>
            </c:numRef>
          </c:val>
          <c:extLst>
            <c:ext xmlns:c16="http://schemas.microsoft.com/office/drawing/2014/chart" uri="{C3380CC4-5D6E-409C-BE32-E72D297353CC}">
              <c16:uniqueId val="{00000006-1EE0-4054-B53B-FC7CB6942C24}"/>
            </c:ext>
          </c:extLst>
        </c:ser>
        <c:dLbls>
          <c:showLegendKey val="0"/>
          <c:showVal val="0"/>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0</c:v>
                </c:pt>
                <c:pt idx="1">
                  <c:v>0</c:v>
                </c:pt>
                <c:pt idx="2">
                  <c:v>0</c:v>
                </c:pt>
                <c:pt idx="3">
                  <c:v>0</c:v>
                </c:pt>
              </c:numCache>
            </c:numRef>
          </c:val>
          <c:smooth val="0"/>
          <c:extLst>
            <c:ext xmlns:c16="http://schemas.microsoft.com/office/drawing/2014/chart" uri="{C3380CC4-5D6E-409C-BE32-E72D297353CC}">
              <c16:uniqueId val="{0000000C-1EE0-4054-B53B-FC7CB6942C24}"/>
            </c:ext>
          </c:extLst>
        </c:ser>
        <c:dLbls>
          <c:showLegendKey val="0"/>
          <c:showVal val="0"/>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c:v>
                </c:pt>
                <c:pt idx="1">
                  <c:v>0</c:v>
                </c:pt>
                <c:pt idx="2">
                  <c:v>0</c:v>
                </c:pt>
                <c:pt idx="3">
                  <c:v>0</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1</c:v>
                </c:pt>
                <c:pt idx="1">
                  <c:v>1</c:v>
                </c:pt>
                <c:pt idx="2">
                  <c:v>1</c:v>
                </c:pt>
                <c:pt idx="3">
                  <c:v>1</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c:v>
                </c:pt>
                <c:pt idx="1">
                  <c:v>0</c:v>
                </c:pt>
                <c:pt idx="2">
                  <c:v>0</c:v>
                </c:pt>
                <c:pt idx="3">
                  <c:v>0</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c:v>
                </c:pt>
                <c:pt idx="1">
                  <c:v>0</c:v>
                </c:pt>
                <c:pt idx="2">
                  <c:v>0</c:v>
                </c:pt>
                <c:pt idx="3">
                  <c:v>0</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c:v>
                </c:pt>
                <c:pt idx="1">
                  <c:v>0</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c:v>
                </c:pt>
                <c:pt idx="1">
                  <c:v>0</c:v>
                </c:pt>
                <c:pt idx="2">
                  <c:v>0</c:v>
                </c:pt>
                <c:pt idx="3">
                  <c:v>0</c:v>
                </c:pt>
                <c:pt idx="4">
                  <c:v>0</c:v>
                </c:pt>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1988056" y="173271"/>
          <a:ext cx="574504" cy="559422"/>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zoomScale="66" zoomScaleNormal="85" workbookViewId="0">
      <selection activeCell="B22" sqref="B22"/>
    </sheetView>
  </sheetViews>
  <sheetFormatPr defaultColWidth="8.77734375" defaultRowHeight="15.6" x14ac:dyDescent="0.3"/>
  <cols>
    <col min="1" max="1" width="8.77734375" style="9"/>
    <col min="2" max="2" width="35.44140625" style="9" customWidth="1"/>
    <col min="3" max="3" width="90.6640625" style="9" customWidth="1"/>
    <col min="4" max="16384" width="8.77734375" style="9"/>
  </cols>
  <sheetData>
    <row r="1" spans="1:4" x14ac:dyDescent="0.3">
      <c r="B1" s="10"/>
      <c r="C1" s="10"/>
      <c r="D1" s="10"/>
    </row>
    <row r="2" spans="1:4" x14ac:dyDescent="0.3">
      <c r="B2" s="11" t="s">
        <v>186</v>
      </c>
      <c r="C2" s="10"/>
      <c r="D2" s="10"/>
    </row>
    <row r="3" spans="1:4" x14ac:dyDescent="0.3">
      <c r="B3" s="17" t="s">
        <v>83</v>
      </c>
      <c r="C3" s="14" t="s">
        <v>84</v>
      </c>
      <c r="D3" s="10"/>
    </row>
    <row r="4" spans="1:4" x14ac:dyDescent="0.3">
      <c r="B4" s="208" t="s">
        <v>180</v>
      </c>
      <c r="C4" s="15" t="s">
        <v>155</v>
      </c>
      <c r="D4" s="10"/>
    </row>
    <row r="5" spans="1:4" x14ac:dyDescent="0.3">
      <c r="B5" s="209"/>
      <c r="C5" s="15" t="s">
        <v>156</v>
      </c>
      <c r="D5" s="10"/>
    </row>
    <row r="6" spans="1:4" x14ac:dyDescent="0.3">
      <c r="B6" s="209"/>
      <c r="C6" s="15" t="s">
        <v>157</v>
      </c>
      <c r="D6" s="10"/>
    </row>
    <row r="7" spans="1:4" x14ac:dyDescent="0.3">
      <c r="B7" s="209"/>
      <c r="C7" s="15" t="s">
        <v>159</v>
      </c>
      <c r="D7" s="10"/>
    </row>
    <row r="8" spans="1:4" ht="16.2" thickBot="1" x14ac:dyDescent="0.35">
      <c r="B8" s="210"/>
      <c r="C8" s="15" t="s">
        <v>434</v>
      </c>
      <c r="D8" s="10"/>
    </row>
    <row r="9" spans="1:4" ht="216" customHeight="1" thickTop="1" x14ac:dyDescent="0.3">
      <c r="A9" s="12"/>
      <c r="B9" s="17" t="s">
        <v>181</v>
      </c>
      <c r="C9" s="16" t="s">
        <v>182</v>
      </c>
      <c r="D9" s="10"/>
    </row>
    <row r="10" spans="1:4" ht="132.6" customHeight="1" x14ac:dyDescent="0.3">
      <c r="B10" s="17" t="s">
        <v>183</v>
      </c>
      <c r="C10" s="16" t="s">
        <v>85</v>
      </c>
      <c r="D10" s="10"/>
    </row>
    <row r="11" spans="1:4" ht="25.8" customHeight="1" x14ac:dyDescent="0.3">
      <c r="D11" s="10"/>
    </row>
    <row r="12" spans="1:4" ht="20.399999999999999" customHeight="1" x14ac:dyDescent="0.3">
      <c r="B12" s="13" t="s">
        <v>187</v>
      </c>
      <c r="D12" s="10"/>
    </row>
    <row r="13" spans="1:4" ht="41.4" customHeight="1" x14ac:dyDescent="0.3">
      <c r="B13" s="17" t="s">
        <v>189</v>
      </c>
      <c r="C13" s="18" t="s">
        <v>184</v>
      </c>
    </row>
    <row r="14" spans="1:4" ht="53.4" customHeight="1" x14ac:dyDescent="0.3">
      <c r="B14" s="17" t="s">
        <v>190</v>
      </c>
      <c r="C14" s="18" t="s">
        <v>188</v>
      </c>
    </row>
    <row r="15" spans="1:4" ht="39" customHeight="1" x14ac:dyDescent="0.3">
      <c r="B15" s="17" t="s">
        <v>191</v>
      </c>
      <c r="C15" s="18" t="s">
        <v>185</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0"/>
  <sheetViews>
    <sheetView showGridLines="0" topLeftCell="A15" zoomScale="78" zoomScaleNormal="40" workbookViewId="0">
      <selection activeCell="C14" sqref="C14"/>
    </sheetView>
  </sheetViews>
  <sheetFormatPr defaultColWidth="9.21875" defaultRowHeight="15.6" x14ac:dyDescent="0.3"/>
  <cols>
    <col min="1" max="1" width="34.33203125" style="9" customWidth="1"/>
    <col min="2" max="2" width="122" style="9" customWidth="1"/>
    <col min="3" max="42" width="24.6640625" style="27" customWidth="1"/>
    <col min="43" max="16384" width="9.21875" style="9"/>
  </cols>
  <sheetData>
    <row r="1" spans="1:42" s="68" customFormat="1" ht="18.75" customHeight="1" x14ac:dyDescent="0.3">
      <c r="A1" s="65"/>
      <c r="B1" s="65"/>
      <c r="C1" s="65"/>
      <c r="D1" s="65"/>
      <c r="E1" s="65"/>
      <c r="F1" s="65"/>
      <c r="G1" s="65"/>
      <c r="H1" s="66"/>
      <c r="I1" s="66"/>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2" s="165" customFormat="1" ht="18.75" customHeight="1" x14ac:dyDescent="0.3">
      <c r="A2" s="211" t="s">
        <v>338</v>
      </c>
      <c r="B2" s="211"/>
      <c r="C2" s="211"/>
      <c r="D2" s="211"/>
      <c r="E2" s="211"/>
      <c r="F2" s="211"/>
      <c r="G2" s="211"/>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row>
    <row r="3" spans="1:42" s="165" customFormat="1" ht="18.75" customHeight="1" x14ac:dyDescent="0.3">
      <c r="A3" s="211"/>
      <c r="B3" s="211"/>
      <c r="C3" s="211"/>
      <c r="D3" s="211"/>
      <c r="E3" s="211"/>
      <c r="F3" s="211"/>
      <c r="G3" s="211"/>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row>
    <row r="4" spans="1:42" s="165" customFormat="1" ht="18.75" customHeight="1" x14ac:dyDescent="0.3">
      <c r="A4" s="211"/>
      <c r="B4" s="211"/>
      <c r="C4" s="211"/>
      <c r="D4" s="211"/>
      <c r="E4" s="211"/>
      <c r="F4" s="211"/>
      <c r="G4" s="211"/>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row>
    <row r="5" spans="1:42" s="165" customFormat="1" ht="18.75" customHeight="1" x14ac:dyDescent="0.3">
      <c r="A5" s="211"/>
      <c r="B5" s="211"/>
      <c r="C5" s="211"/>
      <c r="D5" s="211"/>
      <c r="E5" s="211"/>
      <c r="F5" s="211"/>
      <c r="G5" s="211"/>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row>
    <row r="6" spans="1:42" s="165" customFormat="1" ht="18.75" customHeight="1" x14ac:dyDescent="0.3">
      <c r="A6" s="211"/>
      <c r="B6" s="211"/>
      <c r="C6" s="211"/>
      <c r="D6" s="211"/>
      <c r="E6" s="211"/>
      <c r="F6" s="211"/>
      <c r="G6" s="211"/>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row>
    <row r="7" spans="1:42" s="165" customFormat="1" ht="18.75" customHeight="1" x14ac:dyDescent="0.3">
      <c r="A7" s="211"/>
      <c r="B7" s="211"/>
      <c r="C7" s="211"/>
      <c r="D7" s="211"/>
      <c r="E7" s="211"/>
      <c r="F7" s="211"/>
      <c r="G7" s="211"/>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row>
    <row r="8" spans="1:42" x14ac:dyDescent="0.3">
      <c r="A8" s="28"/>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row>
    <row r="9" spans="1:42" s="26" customFormat="1" ht="36" customHeight="1" x14ac:dyDescent="0.3">
      <c r="A9" s="25" t="s">
        <v>325</v>
      </c>
      <c r="B9" s="31"/>
      <c r="C9" s="32" t="s">
        <v>97</v>
      </c>
      <c r="D9" s="32" t="s">
        <v>98</v>
      </c>
      <c r="E9" s="32" t="s">
        <v>99</v>
      </c>
      <c r="F9" s="32" t="s">
        <v>105</v>
      </c>
      <c r="G9" s="32" t="s">
        <v>106</v>
      </c>
      <c r="H9" s="32" t="s">
        <v>107</v>
      </c>
      <c r="I9" s="32" t="s">
        <v>108</v>
      </c>
      <c r="J9" s="32" t="s">
        <v>109</v>
      </c>
      <c r="K9" s="32" t="s">
        <v>110</v>
      </c>
      <c r="L9" s="32" t="s">
        <v>111</v>
      </c>
      <c r="M9" s="32" t="s">
        <v>112</v>
      </c>
      <c r="N9" s="32" t="s">
        <v>113</v>
      </c>
      <c r="O9" s="32" t="s">
        <v>114</v>
      </c>
      <c r="P9" s="32" t="s">
        <v>115</v>
      </c>
      <c r="Q9" s="32" t="s">
        <v>116</v>
      </c>
      <c r="R9" s="32" t="s">
        <v>117</v>
      </c>
      <c r="S9" s="32" t="s">
        <v>118</v>
      </c>
      <c r="T9" s="32" t="s">
        <v>119</v>
      </c>
      <c r="U9" s="32" t="s">
        <v>120</v>
      </c>
      <c r="V9" s="32" t="s">
        <v>121</v>
      </c>
      <c r="W9" s="32" t="s">
        <v>122</v>
      </c>
      <c r="X9" s="32" t="s">
        <v>123</v>
      </c>
      <c r="Y9" s="32" t="s">
        <v>124</v>
      </c>
      <c r="Z9" s="32" t="s">
        <v>125</v>
      </c>
      <c r="AA9" s="32" t="s">
        <v>126</v>
      </c>
      <c r="AB9" s="32" t="s">
        <v>127</v>
      </c>
      <c r="AC9" s="32" t="s">
        <v>128</v>
      </c>
      <c r="AD9" s="32" t="s">
        <v>129</v>
      </c>
      <c r="AE9" s="32" t="s">
        <v>130</v>
      </c>
      <c r="AF9" s="32" t="s">
        <v>131</v>
      </c>
      <c r="AG9" s="32" t="s">
        <v>132</v>
      </c>
      <c r="AH9" s="32" t="s">
        <v>133</v>
      </c>
      <c r="AI9" s="32" t="s">
        <v>134</v>
      </c>
      <c r="AJ9" s="32" t="s">
        <v>135</v>
      </c>
      <c r="AK9" s="32" t="s">
        <v>136</v>
      </c>
      <c r="AL9" s="32" t="s">
        <v>137</v>
      </c>
      <c r="AM9" s="32" t="s">
        <v>138</v>
      </c>
      <c r="AN9" s="32" t="s">
        <v>139</v>
      </c>
      <c r="AO9" s="32" t="s">
        <v>140</v>
      </c>
      <c r="AP9" s="32" t="s">
        <v>141</v>
      </c>
    </row>
    <row r="10" spans="1:42" ht="27.6" customHeight="1" x14ac:dyDescent="0.3">
      <c r="A10" s="214" t="s">
        <v>92</v>
      </c>
      <c r="B10" s="33" t="s">
        <v>78</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row>
    <row r="11" spans="1:42" ht="27.6" customHeight="1" x14ac:dyDescent="0.3">
      <c r="A11" s="214"/>
      <c r="B11" s="33" t="s">
        <v>0</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row>
    <row r="12" spans="1:42" ht="27.6" customHeight="1" x14ac:dyDescent="0.3">
      <c r="A12" s="214"/>
      <c r="B12" s="33" t="s">
        <v>1</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row>
    <row r="13" spans="1:42" ht="27.6" customHeight="1" x14ac:dyDescent="0.3">
      <c r="A13" s="214"/>
      <c r="B13" s="33" t="s">
        <v>2</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row>
    <row r="14" spans="1:42" ht="27.6" customHeight="1" x14ac:dyDescent="0.3">
      <c r="A14" s="214"/>
      <c r="B14" s="33" t="s">
        <v>3</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row>
    <row r="15" spans="1:42" x14ac:dyDescent="0.3">
      <c r="A15" s="23"/>
      <c r="B15" s="22"/>
    </row>
    <row r="16" spans="1:42" ht="32.4" customHeight="1" x14ac:dyDescent="0.3">
      <c r="A16" s="212" t="s">
        <v>93</v>
      </c>
      <c r="B16" s="35" t="s">
        <v>4</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row>
    <row r="17" spans="1:42" ht="32.4" customHeight="1" x14ac:dyDescent="0.3">
      <c r="A17" s="212"/>
      <c r="B17" s="35" t="s">
        <v>5</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row>
    <row r="18" spans="1:42" ht="32.4" customHeight="1" x14ac:dyDescent="0.3">
      <c r="A18" s="212"/>
      <c r="B18" s="35" t="s">
        <v>6</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row>
    <row r="19" spans="1:42" ht="32.4" customHeight="1" x14ac:dyDescent="0.3">
      <c r="A19" s="212"/>
      <c r="B19" s="35" t="s">
        <v>7</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row>
    <row r="20" spans="1:42" ht="32.4" customHeight="1" x14ac:dyDescent="0.3">
      <c r="A20" s="212"/>
      <c r="B20" s="35" t="s">
        <v>8</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row>
    <row r="21" spans="1:42" ht="32.4" customHeight="1" x14ac:dyDescent="0.3">
      <c r="A21" s="212"/>
      <c r="B21" s="35" t="s">
        <v>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row>
    <row r="22" spans="1:42" x14ac:dyDescent="0.3">
      <c r="A22" s="23"/>
      <c r="B22" s="22"/>
    </row>
    <row r="23" spans="1:42" ht="30.6" customHeight="1" x14ac:dyDescent="0.3">
      <c r="A23" s="212" t="s">
        <v>94</v>
      </c>
      <c r="B23" s="35" t="s">
        <v>10</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row>
    <row r="24" spans="1:42" ht="30.6" customHeight="1" x14ac:dyDescent="0.3">
      <c r="A24" s="212"/>
      <c r="B24" s="35" t="s">
        <v>11</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row>
    <row r="25" spans="1:42" ht="30.6" customHeight="1" x14ac:dyDescent="0.3">
      <c r="A25" s="212"/>
      <c r="B25" s="35" t="s">
        <v>12</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row>
    <row r="26" spans="1:42" ht="30.6" customHeight="1" x14ac:dyDescent="0.3">
      <c r="A26" s="212"/>
      <c r="B26" s="33" t="s">
        <v>219</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row>
    <row r="27" spans="1:42" ht="30.6" customHeight="1" x14ac:dyDescent="0.3">
      <c r="A27" s="212"/>
      <c r="B27" s="33" t="s">
        <v>216</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row>
    <row r="28" spans="1:42" ht="30.6" customHeight="1" x14ac:dyDescent="0.3">
      <c r="A28" s="212"/>
      <c r="B28" s="35" t="s">
        <v>13</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row>
    <row r="29" spans="1:42" ht="30.6" customHeight="1" x14ac:dyDescent="0.3">
      <c r="A29" s="212"/>
      <c r="B29" s="33" t="s">
        <v>14</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row>
    <row r="30" spans="1:42" ht="30.6" customHeight="1" x14ac:dyDescent="0.3">
      <c r="A30" s="212"/>
      <c r="B30" s="69" t="s">
        <v>217</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row>
    <row r="31" spans="1:42" ht="30.6" customHeight="1" x14ac:dyDescent="0.3">
      <c r="A31" s="212"/>
      <c r="B31" s="35" t="s">
        <v>15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row>
    <row r="32" spans="1:42" ht="30.6" customHeight="1" x14ac:dyDescent="0.3">
      <c r="A32" s="212"/>
      <c r="B32" s="35" t="s">
        <v>16</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row>
    <row r="33" spans="1:42" ht="30.6" customHeight="1" x14ac:dyDescent="0.3">
      <c r="A33" s="212"/>
      <c r="B33" s="69" t="s">
        <v>218</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row>
    <row r="34" spans="1:42" ht="30.6" customHeight="1" x14ac:dyDescent="0.3">
      <c r="A34" s="212"/>
      <c r="B34" s="69" t="s">
        <v>322</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row>
    <row r="35" spans="1:42" ht="30.6" customHeight="1" x14ac:dyDescent="0.3">
      <c r="A35" s="212"/>
      <c r="B35" s="35" t="s">
        <v>17</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row>
    <row r="36" spans="1:42" ht="30.6" customHeight="1" x14ac:dyDescent="0.3">
      <c r="A36" s="212"/>
      <c r="B36" s="35" t="s">
        <v>18</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row>
    <row r="37" spans="1:42" ht="30.6" customHeight="1" x14ac:dyDescent="0.3">
      <c r="A37" s="212"/>
      <c r="B37" s="35" t="s">
        <v>19</v>
      </c>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row>
    <row r="38" spans="1:42" x14ac:dyDescent="0.3">
      <c r="A38" s="23"/>
      <c r="B38" s="22"/>
    </row>
    <row r="39" spans="1:42" ht="42" customHeight="1" x14ac:dyDescent="0.3">
      <c r="A39" s="212" t="s">
        <v>95</v>
      </c>
      <c r="B39" s="37" t="s">
        <v>20</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row>
    <row r="40" spans="1:42" ht="30.6" customHeight="1" x14ac:dyDescent="0.3">
      <c r="A40" s="212"/>
      <c r="B40" s="35" t="s">
        <v>194</v>
      </c>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row>
    <row r="41" spans="1:42" x14ac:dyDescent="0.3">
      <c r="A41" s="23"/>
      <c r="B41" s="24"/>
    </row>
    <row r="42" spans="1:42" ht="39.6" customHeight="1" x14ac:dyDescent="0.3">
      <c r="A42" s="212" t="s">
        <v>96</v>
      </c>
      <c r="B42" s="37" t="s">
        <v>21</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row>
    <row r="43" spans="1:42" ht="39.6" customHeight="1" x14ac:dyDescent="0.3">
      <c r="A43" s="212"/>
      <c r="B43" s="71" t="s">
        <v>243</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row>
    <row r="44" spans="1:42" ht="39.6" customHeight="1" x14ac:dyDescent="0.3">
      <c r="A44" s="212"/>
      <c r="B44" s="70" t="s">
        <v>242</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row>
    <row r="45" spans="1:42" ht="39.6" customHeight="1" x14ac:dyDescent="0.3">
      <c r="A45" s="212"/>
      <c r="B45" s="70" t="s">
        <v>244</v>
      </c>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row>
    <row r="46" spans="1:42" ht="39.6" customHeight="1" x14ac:dyDescent="0.3">
      <c r="A46" s="212"/>
      <c r="B46" s="70" t="s">
        <v>245</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row>
    <row r="47" spans="1:42" ht="39.6" customHeight="1" x14ac:dyDescent="0.3">
      <c r="A47" s="212"/>
      <c r="B47" s="70" t="s">
        <v>246</v>
      </c>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row>
    <row r="48" spans="1:42" ht="39.6" customHeight="1" x14ac:dyDescent="0.3">
      <c r="A48" s="212"/>
      <c r="B48" s="70" t="s">
        <v>247</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row>
    <row r="49" spans="1:42" ht="39.6" customHeight="1" x14ac:dyDescent="0.3">
      <c r="A49" s="212"/>
      <c r="B49" s="70" t="s">
        <v>248</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row>
    <row r="50" spans="1:42" ht="39.6" customHeight="1" x14ac:dyDescent="0.3">
      <c r="A50" s="212"/>
      <c r="B50" s="70" t="s">
        <v>249</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row>
    <row r="51" spans="1:42" ht="39.6" customHeight="1" x14ac:dyDescent="0.3">
      <c r="A51" s="212"/>
      <c r="B51" s="70" t="s">
        <v>250</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row>
    <row r="52" spans="1:42" ht="39.6" customHeight="1" x14ac:dyDescent="0.3">
      <c r="A52" s="212"/>
      <c r="B52" s="71" t="s">
        <v>220</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row>
    <row r="53" spans="1:42" ht="39.6" customHeight="1" x14ac:dyDescent="0.3">
      <c r="A53" s="212"/>
      <c r="B53" s="70" t="s">
        <v>221</v>
      </c>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row>
    <row r="54" spans="1:42" ht="39.6" customHeight="1" x14ac:dyDescent="0.3">
      <c r="A54" s="212"/>
      <c r="B54" s="70" t="s">
        <v>241</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row>
    <row r="55" spans="1:42" ht="39.6" customHeight="1" x14ac:dyDescent="0.3">
      <c r="A55" s="212"/>
      <c r="B55" s="70" t="s">
        <v>222</v>
      </c>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row>
    <row r="56" spans="1:42" ht="39.6" customHeight="1" x14ac:dyDescent="0.3">
      <c r="A56" s="212"/>
      <c r="B56" s="70" t="s">
        <v>223</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row>
    <row r="57" spans="1:42" ht="39.6" customHeight="1" x14ac:dyDescent="0.3">
      <c r="A57" s="212"/>
      <c r="B57" s="70" t="s">
        <v>224</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row>
    <row r="58" spans="1:42" ht="39.6" customHeight="1" x14ac:dyDescent="0.3">
      <c r="A58" s="212"/>
      <c r="B58" s="70" t="s">
        <v>225</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row>
    <row r="59" spans="1:42" ht="39.6" customHeight="1" x14ac:dyDescent="0.3">
      <c r="A59" s="212"/>
      <c r="B59" s="70" t="s">
        <v>226</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row>
    <row r="60" spans="1:42" ht="39.6" customHeight="1" x14ac:dyDescent="0.3">
      <c r="A60" s="212"/>
      <c r="B60" s="70" t="s">
        <v>227</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row>
    <row r="61" spans="1:42" ht="39.6" customHeight="1" x14ac:dyDescent="0.3">
      <c r="A61" s="212"/>
      <c r="B61" s="70" t="s">
        <v>228</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row>
    <row r="62" spans="1:42" ht="39.6" customHeight="1" x14ac:dyDescent="0.3">
      <c r="A62" s="212"/>
      <c r="B62" s="70" t="s">
        <v>229</v>
      </c>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row>
    <row r="63" spans="1:42" s="22" customFormat="1" ht="55.8" customHeight="1" x14ac:dyDescent="0.3">
      <c r="A63" s="212"/>
      <c r="B63" s="71" t="s">
        <v>230</v>
      </c>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row>
    <row r="64" spans="1:42" s="22" customFormat="1" ht="55.8" customHeight="1" x14ac:dyDescent="0.3">
      <c r="A64" s="212"/>
      <c r="B64" s="70" t="s">
        <v>231</v>
      </c>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row>
    <row r="65" spans="1:42" s="22" customFormat="1" ht="55.8" customHeight="1" x14ac:dyDescent="0.3">
      <c r="A65" s="212"/>
      <c r="B65" s="70" t="s">
        <v>232</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row>
    <row r="66" spans="1:42" s="22" customFormat="1" ht="55.8" customHeight="1" x14ac:dyDescent="0.3">
      <c r="A66" s="212"/>
      <c r="B66" s="70" t="s">
        <v>233</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row>
    <row r="67" spans="1:42" s="22" customFormat="1" ht="55.8" customHeight="1" x14ac:dyDescent="0.3">
      <c r="A67" s="212"/>
      <c r="B67" s="70" t="s">
        <v>234</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row>
    <row r="68" spans="1:42" s="22" customFormat="1" ht="55.8" customHeight="1" x14ac:dyDescent="0.3">
      <c r="A68" s="212"/>
      <c r="B68" s="70" t="s">
        <v>235</v>
      </c>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row>
    <row r="69" spans="1:42" s="22" customFormat="1" ht="55.8" customHeight="1" x14ac:dyDescent="0.3">
      <c r="A69" s="212"/>
      <c r="B69" s="70" t="s">
        <v>236</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row>
    <row r="70" spans="1:42" s="22" customFormat="1" ht="55.8" customHeight="1" x14ac:dyDescent="0.3">
      <c r="A70" s="212"/>
      <c r="B70" s="70" t="s">
        <v>237</v>
      </c>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row>
    <row r="71" spans="1:42" s="22" customFormat="1" ht="55.8" customHeight="1" x14ac:dyDescent="0.3">
      <c r="A71" s="212"/>
      <c r="B71" s="70" t="s">
        <v>238</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row>
    <row r="72" spans="1:42" s="22" customFormat="1" ht="55.8" customHeight="1" x14ac:dyDescent="0.3">
      <c r="A72" s="212"/>
      <c r="B72" s="70" t="s">
        <v>239</v>
      </c>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row>
    <row r="73" spans="1:42" s="22" customFormat="1" ht="55.8" customHeight="1" x14ac:dyDescent="0.3">
      <c r="A73" s="212"/>
      <c r="B73" s="70" t="s">
        <v>240</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row>
    <row r="74" spans="1:42" x14ac:dyDescent="0.3">
      <c r="A74" s="23"/>
      <c r="B74" s="24"/>
    </row>
    <row r="75" spans="1:42" ht="36" customHeight="1" x14ac:dyDescent="0.3">
      <c r="A75" s="213" t="s">
        <v>192</v>
      </c>
      <c r="B75" s="37" t="s">
        <v>22</v>
      </c>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row>
    <row r="76" spans="1:42" ht="36" customHeight="1" x14ac:dyDescent="0.3">
      <c r="A76" s="213"/>
      <c r="B76" s="37" t="s">
        <v>23</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row>
    <row r="77" spans="1:42" ht="36" customHeight="1" x14ac:dyDescent="0.3">
      <c r="A77" s="213"/>
      <c r="B77" s="37" t="s">
        <v>24</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row>
    <row r="78" spans="1:42" ht="36" customHeight="1" x14ac:dyDescent="0.3">
      <c r="A78" s="213"/>
      <c r="B78" s="37" t="s">
        <v>25</v>
      </c>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row>
    <row r="79" spans="1:42" ht="36" customHeight="1" x14ac:dyDescent="0.3">
      <c r="A79" s="213"/>
      <c r="B79" s="37" t="s">
        <v>26</v>
      </c>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row>
    <row r="80" spans="1:42" ht="36" customHeight="1" x14ac:dyDescent="0.3">
      <c r="A80" s="213"/>
      <c r="B80" s="37" t="s">
        <v>27</v>
      </c>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abSelected="1" topLeftCell="A130" zoomScale="85" zoomScaleNormal="85" workbookViewId="0">
      <selection activeCell="C14" sqref="C14"/>
    </sheetView>
  </sheetViews>
  <sheetFormatPr defaultColWidth="9.21875" defaultRowHeight="13.8" x14ac:dyDescent="0.25"/>
  <cols>
    <col min="1" max="1" width="4.88671875" style="19" customWidth="1"/>
    <col min="2" max="2" width="33.5546875" style="19" customWidth="1"/>
    <col min="3" max="3" width="139.77734375" style="19" bestFit="1" customWidth="1"/>
    <col min="4" max="4" width="36.88671875" style="19" customWidth="1"/>
    <col min="5" max="5" width="35.44140625" style="19" customWidth="1"/>
    <col min="6" max="6" width="40.5546875" style="19" customWidth="1"/>
    <col min="7" max="7" width="33.5546875" style="19" customWidth="1"/>
    <col min="8" max="8" width="41.21875" style="19" customWidth="1"/>
    <col min="9" max="9" width="20.5546875" style="19" customWidth="1"/>
    <col min="10" max="16384" width="9.21875" style="19"/>
  </cols>
  <sheetData>
    <row r="1" spans="1:10" ht="15.6" x14ac:dyDescent="0.25">
      <c r="B1" s="76" t="s">
        <v>193</v>
      </c>
      <c r="C1" s="76"/>
      <c r="D1" s="76"/>
      <c r="E1" s="76"/>
      <c r="F1" s="76"/>
    </row>
    <row r="2" spans="1:10" ht="15.6" x14ac:dyDescent="0.25">
      <c r="B2" s="77" t="s">
        <v>260</v>
      </c>
      <c r="C2" s="76"/>
      <c r="D2" s="76"/>
      <c r="E2" s="76"/>
      <c r="F2" s="76"/>
    </row>
    <row r="3" spans="1:10" ht="15.6" x14ac:dyDescent="0.25">
      <c r="B3" s="77" t="s">
        <v>297</v>
      </c>
      <c r="C3" s="76"/>
      <c r="D3" s="76"/>
      <c r="E3" s="76"/>
      <c r="F3" s="76"/>
    </row>
    <row r="4" spans="1:10" ht="15.6" x14ac:dyDescent="0.25">
      <c r="B4" s="155" t="s">
        <v>298</v>
      </c>
      <c r="C4" s="76"/>
      <c r="D4" s="76"/>
      <c r="E4" s="76"/>
      <c r="F4" s="76"/>
    </row>
    <row r="5" spans="1:10" ht="15.6" x14ac:dyDescent="0.25">
      <c r="B5" s="155" t="s">
        <v>299</v>
      </c>
      <c r="C5" s="76"/>
      <c r="D5" s="76"/>
      <c r="E5" s="76"/>
      <c r="F5" s="76"/>
    </row>
    <row r="6" spans="1:10" ht="15.6" x14ac:dyDescent="0.25">
      <c r="B6" s="155" t="s">
        <v>300</v>
      </c>
      <c r="C6" s="76"/>
      <c r="D6" s="76"/>
      <c r="E6" s="76"/>
      <c r="F6" s="76"/>
    </row>
    <row r="7" spans="1:10" ht="15.6" x14ac:dyDescent="0.25">
      <c r="B7" s="77" t="s">
        <v>301</v>
      </c>
      <c r="C7" s="76"/>
      <c r="D7" s="76"/>
      <c r="E7" s="76"/>
      <c r="F7" s="76"/>
    </row>
    <row r="8" spans="1:10" ht="15.6" x14ac:dyDescent="0.25">
      <c r="B8" s="77" t="s">
        <v>261</v>
      </c>
      <c r="C8" s="76"/>
      <c r="D8" s="76"/>
      <c r="E8" s="76"/>
      <c r="F8" s="76"/>
    </row>
    <row r="9" spans="1:10" x14ac:dyDescent="0.25">
      <c r="B9" s="144"/>
      <c r="C9" s="144"/>
      <c r="D9" s="144"/>
      <c r="E9" s="144"/>
      <c r="F9" s="144"/>
    </row>
    <row r="10" spans="1:10" ht="15.6" x14ac:dyDescent="0.3">
      <c r="B10" s="166" t="s">
        <v>262</v>
      </c>
      <c r="C10" s="156"/>
    </row>
    <row r="11" spans="1:10" ht="15.6" x14ac:dyDescent="0.3">
      <c r="B11" s="167" t="s">
        <v>273</v>
      </c>
      <c r="C11" s="157"/>
    </row>
    <row r="12" spans="1:10" ht="14.4" thickBot="1" x14ac:dyDescent="0.3">
      <c r="A12" s="111"/>
      <c r="B12" s="111"/>
      <c r="C12" s="112"/>
      <c r="D12" s="112"/>
      <c r="E12" s="112"/>
      <c r="F12" s="112"/>
      <c r="G12" s="112"/>
      <c r="H12" s="112"/>
      <c r="I12" s="112"/>
      <c r="J12" s="112"/>
    </row>
    <row r="13" spans="1:10" x14ac:dyDescent="0.25">
      <c r="A13" s="110"/>
      <c r="B13" s="110"/>
    </row>
    <row r="14" spans="1:10" ht="25.2" x14ac:dyDescent="0.45">
      <c r="B14" s="161" t="s">
        <v>79</v>
      </c>
      <c r="C14" s="136"/>
      <c r="D14" s="136"/>
      <c r="E14" s="136"/>
      <c r="F14" s="136"/>
      <c r="G14" s="136"/>
      <c r="H14" s="137"/>
    </row>
    <row r="15" spans="1:10" s="79" customFormat="1" ht="32.25" customHeight="1" x14ac:dyDescent="0.25">
      <c r="B15" s="152" t="s">
        <v>294</v>
      </c>
      <c r="C15" s="152"/>
      <c r="D15" s="152"/>
      <c r="E15" s="152"/>
      <c r="F15" s="152"/>
      <c r="G15" s="152"/>
      <c r="H15" s="152"/>
    </row>
    <row r="16" spans="1:10" s="79" customFormat="1" ht="15.45" customHeight="1" x14ac:dyDescent="0.25">
      <c r="B16" s="142"/>
      <c r="C16" s="80"/>
      <c r="D16" s="80"/>
      <c r="E16" s="80"/>
      <c r="F16" s="80"/>
    </row>
    <row r="17" spans="2:29" ht="22.2" customHeight="1" x14ac:dyDescent="0.25">
      <c r="B17" s="143" t="s">
        <v>292</v>
      </c>
      <c r="C17" s="81"/>
      <c r="D17" s="40" t="s">
        <v>215</v>
      </c>
      <c r="E17" s="247" t="s">
        <v>170</v>
      </c>
      <c r="F17" s="248"/>
      <c r="G17" s="79"/>
      <c r="H17" s="79"/>
      <c r="I17" s="79"/>
      <c r="J17" s="79"/>
      <c r="K17" s="79"/>
      <c r="L17" s="79"/>
      <c r="M17" s="79"/>
      <c r="N17" s="79"/>
      <c r="O17" s="79"/>
      <c r="P17" s="79"/>
      <c r="Q17" s="79"/>
      <c r="R17" s="79"/>
      <c r="S17" s="79"/>
      <c r="T17" s="79"/>
      <c r="U17" s="79"/>
      <c r="V17" s="79"/>
      <c r="W17" s="79"/>
      <c r="X17" s="79"/>
      <c r="Y17" s="79"/>
      <c r="Z17" s="79"/>
      <c r="AA17" s="79"/>
      <c r="AB17" s="79"/>
      <c r="AC17" s="79"/>
    </row>
    <row r="18" spans="2:29" ht="24.6" customHeight="1" x14ac:dyDescent="0.25">
      <c r="B18" s="231" t="s">
        <v>143</v>
      </c>
      <c r="C18" s="130" t="s">
        <v>257</v>
      </c>
      <c r="D18" s="82"/>
      <c r="E18" s="249" t="s">
        <v>293</v>
      </c>
      <c r="F18" s="250"/>
      <c r="G18" s="79"/>
      <c r="H18" s="79"/>
      <c r="I18" s="79"/>
      <c r="J18" s="79"/>
      <c r="K18" s="79"/>
      <c r="L18" s="79"/>
      <c r="M18" s="79"/>
      <c r="N18" s="79"/>
      <c r="O18" s="79"/>
      <c r="P18" s="79"/>
      <c r="Q18" s="79"/>
      <c r="R18" s="79"/>
      <c r="S18" s="79"/>
      <c r="T18" s="79"/>
      <c r="U18" s="79"/>
      <c r="V18" s="79"/>
      <c r="W18" s="79"/>
      <c r="X18" s="79"/>
      <c r="Y18" s="79"/>
      <c r="Z18" s="79"/>
      <c r="AA18" s="79"/>
      <c r="AB18" s="79"/>
      <c r="AC18" s="79"/>
    </row>
    <row r="19" spans="2:29" ht="13.95" customHeight="1" x14ac:dyDescent="0.25">
      <c r="B19" s="231"/>
      <c r="C19" s="41"/>
      <c r="D19" s="41"/>
      <c r="E19" s="41"/>
      <c r="F19" s="41"/>
      <c r="G19" s="79"/>
      <c r="H19" s="79"/>
      <c r="I19" s="79"/>
      <c r="J19" s="79"/>
      <c r="K19" s="79"/>
      <c r="L19" s="79"/>
      <c r="M19" s="79"/>
      <c r="N19" s="79"/>
      <c r="O19" s="79"/>
      <c r="P19" s="79"/>
      <c r="Q19" s="79"/>
      <c r="R19" s="79"/>
      <c r="S19" s="79"/>
      <c r="T19" s="79"/>
      <c r="U19" s="79"/>
      <c r="V19" s="79"/>
      <c r="W19" s="79"/>
      <c r="X19" s="79"/>
      <c r="Y19" s="79"/>
      <c r="Z19" s="79"/>
      <c r="AA19" s="79"/>
      <c r="AB19" s="79"/>
      <c r="AC19" s="79"/>
    </row>
    <row r="20" spans="2:29" ht="13.95" customHeight="1" x14ac:dyDescent="0.25">
      <c r="B20" s="231"/>
      <c r="C20" s="83" t="s">
        <v>264</v>
      </c>
      <c r="D20" s="41"/>
      <c r="E20" s="41"/>
      <c r="F20" s="41"/>
      <c r="G20" s="79"/>
      <c r="H20" s="79"/>
      <c r="I20" s="79"/>
      <c r="J20" s="79"/>
      <c r="K20" s="79"/>
      <c r="L20" s="79"/>
      <c r="M20" s="79"/>
      <c r="N20" s="79"/>
      <c r="O20" s="79"/>
      <c r="P20" s="79"/>
      <c r="Q20" s="79"/>
      <c r="R20" s="79"/>
      <c r="S20" s="79"/>
      <c r="T20" s="79"/>
      <c r="U20" s="79"/>
      <c r="V20" s="79"/>
      <c r="W20" s="79"/>
      <c r="X20" s="79"/>
      <c r="Y20" s="79"/>
      <c r="Z20" s="79"/>
      <c r="AA20" s="79"/>
      <c r="AB20" s="79"/>
      <c r="AC20" s="79"/>
    </row>
    <row r="21" spans="2:29" s="20" customFormat="1" ht="24.6" customHeight="1" x14ac:dyDescent="0.25">
      <c r="B21" s="231"/>
      <c r="C21" s="42" t="s">
        <v>343</v>
      </c>
      <c r="D21" s="82"/>
      <c r="E21" s="242" t="s">
        <v>330</v>
      </c>
      <c r="F21" s="243"/>
      <c r="G21" s="79"/>
      <c r="H21" s="79"/>
      <c r="I21" s="79"/>
      <c r="J21" s="79"/>
      <c r="K21" s="79"/>
      <c r="L21" s="79"/>
      <c r="M21" s="79"/>
      <c r="N21" s="79"/>
      <c r="O21" s="79"/>
      <c r="P21" s="79"/>
      <c r="Q21" s="79"/>
      <c r="R21" s="79"/>
      <c r="S21" s="79"/>
      <c r="T21" s="79"/>
      <c r="U21" s="79"/>
      <c r="V21" s="79"/>
      <c r="W21" s="79"/>
      <c r="X21" s="79"/>
      <c r="Y21" s="79"/>
      <c r="Z21" s="79"/>
      <c r="AA21" s="79"/>
      <c r="AB21" s="79"/>
      <c r="AC21" s="79"/>
    </row>
    <row r="22" spans="2:29" s="20" customFormat="1" ht="24.6" customHeight="1" x14ac:dyDescent="0.25">
      <c r="B22" s="231"/>
      <c r="C22" s="42" t="s">
        <v>344</v>
      </c>
      <c r="D22" s="82"/>
      <c r="E22" s="221"/>
      <c r="F22" s="244"/>
      <c r="G22" s="79"/>
      <c r="H22" s="79"/>
      <c r="I22" s="79"/>
      <c r="J22" s="79"/>
      <c r="K22" s="79"/>
      <c r="L22" s="79"/>
      <c r="M22" s="79"/>
      <c r="N22" s="79"/>
      <c r="O22" s="79"/>
      <c r="P22" s="79"/>
      <c r="Q22" s="79"/>
      <c r="R22" s="79"/>
      <c r="S22" s="79"/>
      <c r="T22" s="79"/>
      <c r="U22" s="79"/>
      <c r="V22" s="79"/>
      <c r="W22" s="79"/>
      <c r="X22" s="79"/>
      <c r="Y22" s="79"/>
      <c r="Z22" s="79"/>
      <c r="AA22" s="79"/>
      <c r="AB22" s="79"/>
      <c r="AC22" s="79"/>
    </row>
    <row r="23" spans="2:29" s="20" customFormat="1" ht="24.6" customHeight="1" x14ac:dyDescent="0.25">
      <c r="B23" s="231"/>
      <c r="C23" s="42" t="s">
        <v>345</v>
      </c>
      <c r="D23" s="82"/>
      <c r="E23" s="221"/>
      <c r="F23" s="244"/>
      <c r="G23" s="79"/>
      <c r="H23" s="79"/>
      <c r="I23" s="79"/>
      <c r="J23" s="79"/>
      <c r="K23" s="79"/>
      <c r="L23" s="79"/>
      <c r="M23" s="79"/>
      <c r="N23" s="79"/>
      <c r="O23" s="79"/>
      <c r="P23" s="79"/>
      <c r="Q23" s="79"/>
      <c r="R23" s="79"/>
      <c r="S23" s="79"/>
      <c r="T23" s="79"/>
      <c r="U23" s="79"/>
      <c r="V23" s="79"/>
      <c r="W23" s="79"/>
      <c r="X23" s="79"/>
      <c r="Y23" s="79"/>
      <c r="Z23" s="79"/>
      <c r="AA23" s="79"/>
      <c r="AB23" s="79"/>
      <c r="AC23" s="79"/>
    </row>
    <row r="24" spans="2:29" s="20" customFormat="1" ht="24.6" customHeight="1" x14ac:dyDescent="0.25">
      <c r="B24" s="231"/>
      <c r="C24" s="42" t="s">
        <v>346</v>
      </c>
      <c r="D24" s="82"/>
      <c r="E24" s="245"/>
      <c r="F24" s="246"/>
      <c r="G24" s="79"/>
      <c r="H24" s="79"/>
      <c r="I24" s="79"/>
      <c r="J24" s="79"/>
      <c r="K24" s="79"/>
      <c r="L24" s="79"/>
      <c r="M24" s="79"/>
      <c r="N24" s="79"/>
      <c r="O24" s="79"/>
      <c r="P24" s="79"/>
      <c r="Q24" s="79"/>
      <c r="R24" s="79"/>
      <c r="S24" s="79"/>
      <c r="T24" s="79"/>
      <c r="U24" s="79"/>
      <c r="V24" s="79"/>
      <c r="W24" s="79"/>
      <c r="X24" s="79"/>
      <c r="Y24" s="79"/>
      <c r="Z24" s="79"/>
      <c r="AA24" s="79"/>
      <c r="AB24" s="79"/>
      <c r="AC24" s="79"/>
    </row>
    <row r="25" spans="2:29" ht="14.55" customHeight="1" x14ac:dyDescent="0.25">
      <c r="B25" s="231"/>
      <c r="C25" s="85"/>
      <c r="D25" s="41"/>
      <c r="E25" s="41"/>
      <c r="F25" s="84"/>
      <c r="G25" s="79"/>
      <c r="H25" s="79"/>
      <c r="I25" s="79"/>
      <c r="J25" s="79"/>
      <c r="K25" s="79"/>
      <c r="L25" s="79"/>
      <c r="M25" s="79"/>
      <c r="N25" s="79"/>
      <c r="O25" s="79"/>
      <c r="P25" s="79"/>
      <c r="Q25" s="79"/>
      <c r="R25" s="79"/>
      <c r="S25" s="79"/>
      <c r="T25" s="79"/>
      <c r="U25" s="79"/>
      <c r="V25" s="79"/>
      <c r="W25" s="79"/>
      <c r="X25" s="79"/>
      <c r="Y25" s="79"/>
      <c r="Z25" s="79"/>
      <c r="AA25" s="79"/>
      <c r="AB25" s="79"/>
      <c r="AC25" s="79"/>
    </row>
    <row r="26" spans="2:29" ht="14.55" customHeight="1" x14ac:dyDescent="0.25">
      <c r="B26" s="231"/>
      <c r="C26" s="83" t="s">
        <v>263</v>
      </c>
      <c r="D26" s="41"/>
      <c r="E26" s="41"/>
      <c r="F26" s="84"/>
      <c r="G26" s="79"/>
      <c r="H26" s="79"/>
      <c r="I26" s="79"/>
      <c r="J26" s="79"/>
      <c r="K26" s="79"/>
      <c r="L26" s="79"/>
      <c r="M26" s="79"/>
      <c r="N26" s="79"/>
      <c r="O26" s="79"/>
      <c r="P26" s="79"/>
      <c r="Q26" s="79"/>
      <c r="R26" s="79"/>
      <c r="S26" s="79"/>
      <c r="T26" s="79"/>
      <c r="U26" s="79"/>
      <c r="V26" s="79"/>
      <c r="W26" s="79"/>
      <c r="X26" s="79"/>
      <c r="Y26" s="79"/>
      <c r="Z26" s="79"/>
      <c r="AA26" s="79"/>
      <c r="AB26" s="79"/>
      <c r="AC26" s="79"/>
    </row>
    <row r="27" spans="2:29" s="20" customFormat="1" ht="22.8" customHeight="1" x14ac:dyDescent="0.25">
      <c r="B27" s="231"/>
      <c r="C27" s="42" t="s">
        <v>347</v>
      </c>
      <c r="D27" s="204"/>
      <c r="E27" s="256" t="s">
        <v>337</v>
      </c>
      <c r="F27" s="257"/>
      <c r="G27" s="79"/>
      <c r="H27" s="79"/>
      <c r="I27" s="79"/>
      <c r="J27" s="79"/>
      <c r="K27" s="79"/>
      <c r="L27" s="79"/>
      <c r="M27" s="79"/>
      <c r="N27" s="79"/>
      <c r="O27" s="79"/>
      <c r="P27" s="79"/>
      <c r="Q27" s="79"/>
      <c r="R27" s="79"/>
      <c r="S27" s="79"/>
      <c r="T27" s="79"/>
      <c r="U27" s="79"/>
      <c r="V27" s="79"/>
      <c r="W27" s="79"/>
      <c r="X27" s="79"/>
      <c r="Y27" s="79"/>
      <c r="Z27" s="79"/>
      <c r="AA27" s="79"/>
      <c r="AB27" s="79"/>
      <c r="AC27" s="79"/>
    </row>
    <row r="28" spans="2:29" s="20" customFormat="1" ht="22.8" customHeight="1" x14ac:dyDescent="0.25">
      <c r="B28" s="231"/>
      <c r="C28" s="42" t="s">
        <v>348</v>
      </c>
      <c r="D28" s="204"/>
      <c r="E28" s="258"/>
      <c r="F28" s="259"/>
      <c r="G28" s="79"/>
      <c r="H28" s="79"/>
      <c r="I28" s="79"/>
      <c r="J28" s="79"/>
      <c r="K28" s="79"/>
      <c r="L28" s="79"/>
      <c r="M28" s="79"/>
      <c r="N28" s="79"/>
      <c r="O28" s="79"/>
      <c r="P28" s="79"/>
      <c r="Q28" s="79"/>
      <c r="R28" s="79"/>
      <c r="S28" s="79"/>
      <c r="T28" s="79"/>
      <c r="U28" s="79"/>
      <c r="V28" s="79"/>
      <c r="W28" s="79"/>
      <c r="X28" s="79"/>
      <c r="Y28" s="79"/>
      <c r="Z28" s="79"/>
      <c r="AA28" s="79"/>
      <c r="AB28" s="79"/>
      <c r="AC28" s="79"/>
    </row>
    <row r="29" spans="2:29" s="20" customFormat="1" ht="22.8" customHeight="1" x14ac:dyDescent="0.25">
      <c r="B29" s="231"/>
      <c r="C29" s="42" t="s">
        <v>349</v>
      </c>
      <c r="D29" s="204"/>
      <c r="E29" s="258"/>
      <c r="F29" s="259"/>
      <c r="G29" s="79"/>
      <c r="H29" s="79"/>
      <c r="I29" s="79"/>
      <c r="J29" s="79"/>
      <c r="K29" s="79"/>
      <c r="L29" s="79"/>
      <c r="M29" s="79"/>
      <c r="N29" s="79"/>
      <c r="O29" s="79"/>
      <c r="P29" s="79"/>
      <c r="Q29" s="79"/>
      <c r="R29" s="79"/>
      <c r="S29" s="79"/>
      <c r="T29" s="79"/>
      <c r="U29" s="79"/>
      <c r="V29" s="79"/>
      <c r="W29" s="79"/>
      <c r="X29" s="79"/>
      <c r="Y29" s="79"/>
      <c r="Z29" s="79"/>
      <c r="AA29" s="79"/>
      <c r="AB29" s="79"/>
      <c r="AC29" s="79"/>
    </row>
    <row r="30" spans="2:29" s="20" customFormat="1" ht="22.8" customHeight="1" x14ac:dyDescent="0.25">
      <c r="B30" s="231"/>
      <c r="C30" s="42" t="s">
        <v>350</v>
      </c>
      <c r="D30" s="86"/>
      <c r="E30" s="260"/>
      <c r="F30" s="261"/>
      <c r="G30" s="79"/>
      <c r="H30" s="79"/>
      <c r="I30" s="79"/>
      <c r="J30" s="79"/>
      <c r="K30" s="79"/>
      <c r="L30" s="79"/>
      <c r="M30" s="79"/>
      <c r="N30" s="79"/>
      <c r="O30" s="79"/>
      <c r="P30" s="79"/>
      <c r="Q30" s="79"/>
      <c r="R30" s="79"/>
      <c r="S30" s="79"/>
      <c r="T30" s="79"/>
      <c r="U30" s="79"/>
      <c r="V30" s="79"/>
      <c r="W30" s="79"/>
      <c r="X30" s="79"/>
      <c r="Y30" s="79"/>
      <c r="Z30" s="79"/>
      <c r="AA30" s="79"/>
      <c r="AB30" s="79"/>
      <c r="AC30" s="79"/>
    </row>
    <row r="31" spans="2:29" x14ac:dyDescent="0.25">
      <c r="B31" s="231"/>
      <c r="C31" s="20"/>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row>
    <row r="32" spans="2:29" x14ac:dyDescent="0.25">
      <c r="B32" s="231"/>
      <c r="C32" s="171" t="s">
        <v>352</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row>
    <row r="33" spans="1:31" ht="21" customHeight="1" x14ac:dyDescent="0.25">
      <c r="B33" s="231"/>
      <c r="C33" s="20" t="s">
        <v>81</v>
      </c>
      <c r="D33" s="86"/>
      <c r="E33" s="262" t="s">
        <v>336</v>
      </c>
      <c r="F33" s="263"/>
      <c r="G33" s="79"/>
      <c r="H33" s="79"/>
      <c r="I33" s="79"/>
      <c r="J33" s="79"/>
      <c r="K33" s="79"/>
      <c r="L33" s="79"/>
      <c r="M33" s="79"/>
      <c r="N33" s="79"/>
      <c r="O33" s="79"/>
      <c r="P33" s="79"/>
      <c r="Q33" s="79"/>
      <c r="R33" s="79"/>
      <c r="S33" s="79"/>
      <c r="T33" s="79"/>
      <c r="U33" s="79"/>
      <c r="V33" s="79"/>
      <c r="W33" s="79"/>
      <c r="X33" s="79"/>
      <c r="Y33" s="79"/>
      <c r="Z33" s="79"/>
      <c r="AA33" s="79"/>
      <c r="AB33" s="79"/>
      <c r="AC33" s="79"/>
    </row>
    <row r="34" spans="1:31" ht="21" customHeight="1" x14ac:dyDescent="0.25">
      <c r="B34" s="231"/>
      <c r="C34" s="20" t="s">
        <v>82</v>
      </c>
      <c r="D34" s="86"/>
      <c r="E34" s="264"/>
      <c r="F34" s="265"/>
      <c r="G34" s="79"/>
      <c r="H34" s="79"/>
      <c r="I34" s="79"/>
      <c r="J34" s="79"/>
      <c r="K34" s="79"/>
      <c r="L34" s="79"/>
      <c r="M34" s="79"/>
      <c r="N34" s="79"/>
      <c r="O34" s="79"/>
      <c r="P34" s="79"/>
      <c r="Q34" s="79"/>
      <c r="R34" s="79"/>
      <c r="S34" s="79"/>
      <c r="T34" s="79"/>
      <c r="U34" s="79"/>
      <c r="V34" s="79"/>
      <c r="W34" s="79"/>
      <c r="X34" s="79"/>
      <c r="Y34" s="79"/>
      <c r="Z34" s="79"/>
      <c r="AA34" s="79"/>
      <c r="AB34" s="79"/>
      <c r="AC34" s="79"/>
    </row>
    <row r="35" spans="1:31" x14ac:dyDescent="0.25">
      <c r="B35" s="231"/>
      <c r="C35" s="87"/>
      <c r="D35" s="107"/>
      <c r="E35" s="38"/>
      <c r="F35" s="38"/>
      <c r="G35" s="79"/>
      <c r="H35" s="79"/>
      <c r="I35" s="79"/>
      <c r="J35" s="79"/>
      <c r="K35" s="79"/>
      <c r="L35" s="79"/>
      <c r="M35" s="79"/>
      <c r="N35" s="79"/>
      <c r="O35" s="79"/>
      <c r="P35" s="79"/>
      <c r="Q35" s="79"/>
      <c r="R35" s="79"/>
      <c r="S35" s="79"/>
      <c r="T35" s="79"/>
      <c r="U35" s="79"/>
      <c r="V35" s="79"/>
      <c r="W35" s="79"/>
      <c r="X35" s="79"/>
      <c r="Y35" s="79"/>
      <c r="Z35" s="79"/>
      <c r="AA35" s="79"/>
      <c r="AB35" s="79"/>
      <c r="AC35" s="79"/>
    </row>
    <row r="36" spans="1:31" x14ac:dyDescent="0.25">
      <c r="B36" s="231"/>
      <c r="C36" s="20"/>
      <c r="D36" s="20"/>
      <c r="E36" s="38"/>
      <c r="G36" s="79"/>
      <c r="H36" s="79"/>
      <c r="I36" s="79"/>
      <c r="J36" s="79"/>
      <c r="K36" s="79"/>
      <c r="L36" s="79"/>
      <c r="M36" s="79"/>
      <c r="N36" s="79"/>
      <c r="O36" s="79"/>
      <c r="P36" s="79"/>
      <c r="Q36" s="79"/>
      <c r="R36" s="79"/>
      <c r="S36" s="79"/>
      <c r="T36" s="79"/>
      <c r="U36" s="79"/>
      <c r="V36" s="79"/>
      <c r="W36" s="79"/>
      <c r="X36" s="79"/>
      <c r="Y36" s="79"/>
      <c r="Z36" s="79"/>
      <c r="AA36" s="79"/>
      <c r="AB36" s="79"/>
      <c r="AC36" s="79"/>
    </row>
    <row r="37" spans="1:31" ht="19.2" customHeight="1" x14ac:dyDescent="0.25">
      <c r="B37" s="231"/>
      <c r="C37" s="171" t="s">
        <v>351</v>
      </c>
      <c r="D37" s="168"/>
      <c r="E37" s="254" t="s">
        <v>170</v>
      </c>
      <c r="F37" s="255"/>
      <c r="G37" s="79"/>
      <c r="H37" s="79"/>
      <c r="I37" s="79"/>
      <c r="J37" s="79"/>
      <c r="K37" s="79"/>
      <c r="L37" s="79"/>
      <c r="M37" s="79"/>
      <c r="N37" s="79"/>
      <c r="O37" s="79"/>
      <c r="P37" s="79"/>
      <c r="Q37" s="79"/>
      <c r="R37" s="79"/>
      <c r="S37" s="79"/>
      <c r="T37" s="79"/>
      <c r="U37" s="79"/>
      <c r="V37" s="79"/>
      <c r="W37" s="79"/>
      <c r="X37" s="79"/>
      <c r="Y37" s="79"/>
      <c r="Z37" s="79"/>
      <c r="AA37" s="79"/>
      <c r="AB37" s="79"/>
      <c r="AC37" s="79"/>
    </row>
    <row r="38" spans="1:31" s="88" customFormat="1" ht="19.2" customHeight="1" x14ac:dyDescent="0.25">
      <c r="A38" s="19"/>
      <c r="B38" s="231"/>
      <c r="C38" s="42" t="s">
        <v>209</v>
      </c>
      <c r="D38" s="86"/>
      <c r="E38" s="273" t="s">
        <v>332</v>
      </c>
      <c r="F38" s="273"/>
      <c r="G38" s="79"/>
      <c r="H38" s="79"/>
      <c r="I38" s="79"/>
      <c r="J38" s="79"/>
      <c r="K38" s="79"/>
      <c r="L38" s="79"/>
      <c r="M38" s="79"/>
      <c r="N38" s="79"/>
      <c r="O38" s="79"/>
      <c r="P38" s="79"/>
      <c r="Q38" s="79"/>
      <c r="R38" s="79"/>
      <c r="S38" s="79"/>
      <c r="T38" s="79"/>
      <c r="U38" s="79"/>
      <c r="V38" s="79"/>
      <c r="W38" s="79"/>
      <c r="X38" s="79"/>
      <c r="Y38" s="79"/>
      <c r="Z38" s="79"/>
      <c r="AA38" s="79"/>
      <c r="AB38" s="79"/>
      <c r="AC38" s="79"/>
    </row>
    <row r="39" spans="1:31" s="88" customFormat="1" ht="19.2" customHeight="1" x14ac:dyDescent="0.25">
      <c r="A39" s="19"/>
      <c r="B39" s="231"/>
      <c r="C39" s="42" t="s">
        <v>210</v>
      </c>
      <c r="D39" s="86"/>
      <c r="E39" s="274"/>
      <c r="F39" s="274"/>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row>
    <row r="40" spans="1:31" s="88" customFormat="1" ht="19.2" customHeight="1" x14ac:dyDescent="0.25">
      <c r="A40" s="19"/>
      <c r="B40" s="89"/>
      <c r="C40" s="139" t="s">
        <v>331</v>
      </c>
      <c r="D40" s="169"/>
      <c r="E40" s="274"/>
      <c r="F40" s="274"/>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row>
    <row r="41" spans="1:31" s="90" customFormat="1" x14ac:dyDescent="0.25">
      <c r="A41" s="103"/>
      <c r="B41" s="79"/>
      <c r="C41" s="79"/>
      <c r="D41" s="172"/>
      <c r="E41" s="21"/>
      <c r="F41" s="21"/>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row>
    <row r="42" spans="1:31" s="90" customFormat="1" x14ac:dyDescent="0.25">
      <c r="A42" s="103"/>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row>
    <row r="43" spans="1:31" s="88" customFormat="1" ht="14.55" customHeight="1" x14ac:dyDescent="0.25">
      <c r="A43" s="19"/>
      <c r="B43" s="232" t="s">
        <v>285</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row>
    <row r="44" spans="1:31" s="94" customFormat="1" ht="34.5" customHeight="1" x14ac:dyDescent="0.25">
      <c r="A44" s="19"/>
      <c r="B44" s="232"/>
      <c r="C44" s="91"/>
      <c r="D44" s="92" t="s">
        <v>206</v>
      </c>
      <c r="E44" s="93" t="s">
        <v>207</v>
      </c>
      <c r="F44" s="93" t="s">
        <v>208</v>
      </c>
      <c r="G44" s="253" t="s">
        <v>100</v>
      </c>
      <c r="H44" s="253"/>
      <c r="I44" s="79"/>
      <c r="J44" s="79"/>
      <c r="K44" s="79"/>
      <c r="L44" s="79"/>
      <c r="M44" s="79"/>
      <c r="N44" s="79"/>
      <c r="O44" s="79"/>
      <c r="P44" s="79"/>
      <c r="Q44" s="79"/>
      <c r="R44" s="79"/>
      <c r="S44" s="79"/>
      <c r="T44" s="79"/>
      <c r="U44" s="79"/>
      <c r="V44" s="79"/>
      <c r="W44" s="79"/>
      <c r="X44" s="79"/>
      <c r="Y44" s="79"/>
      <c r="Z44" s="79"/>
      <c r="AA44" s="79"/>
      <c r="AB44" s="79"/>
      <c r="AC44" s="79"/>
      <c r="AD44" s="79"/>
      <c r="AE44" s="79"/>
    </row>
    <row r="45" spans="1:31" ht="23.4" customHeight="1" x14ac:dyDescent="0.25">
      <c r="B45" s="232"/>
      <c r="C45" s="20" t="s">
        <v>75</v>
      </c>
      <c r="D45" s="86"/>
      <c r="E45" s="95">
        <f>D45*8</f>
        <v>0</v>
      </c>
      <c r="F45" s="95">
        <f>E45*20.5</f>
        <v>0</v>
      </c>
      <c r="G45" s="266" t="s">
        <v>333</v>
      </c>
      <c r="H45" s="267"/>
      <c r="I45" s="79"/>
      <c r="J45" s="79"/>
      <c r="K45" s="79"/>
      <c r="L45" s="79"/>
      <c r="M45" s="79"/>
      <c r="N45" s="79"/>
      <c r="O45" s="79"/>
      <c r="P45" s="79"/>
      <c r="Q45" s="79"/>
      <c r="R45" s="79"/>
      <c r="S45" s="79"/>
      <c r="T45" s="79"/>
      <c r="U45" s="79"/>
      <c r="V45" s="79"/>
      <c r="W45" s="79"/>
      <c r="X45" s="79"/>
      <c r="Y45" s="79"/>
      <c r="Z45" s="79"/>
      <c r="AA45" s="79"/>
      <c r="AB45" s="79"/>
      <c r="AC45" s="79"/>
      <c r="AD45" s="79"/>
      <c r="AE45" s="79"/>
    </row>
    <row r="46" spans="1:31" ht="23.4" customHeight="1" x14ac:dyDescent="0.25">
      <c r="B46" s="232"/>
      <c r="C46" s="96" t="s">
        <v>252</v>
      </c>
      <c r="D46" s="86"/>
      <c r="E46" s="95">
        <f>D46*8</f>
        <v>0</v>
      </c>
      <c r="F46" s="95">
        <f t="shared" ref="F46:F53" si="0">E46*20.5</f>
        <v>0</v>
      </c>
      <c r="G46" s="268"/>
      <c r="H46" s="269"/>
    </row>
    <row r="47" spans="1:31" ht="23.4" customHeight="1" x14ac:dyDescent="0.25">
      <c r="B47" s="232"/>
      <c r="C47" s="96" t="s">
        <v>253</v>
      </c>
      <c r="D47" s="86"/>
      <c r="E47" s="95">
        <f>D47*8</f>
        <v>0</v>
      </c>
      <c r="F47" s="95">
        <f>E47*20.5</f>
        <v>0</v>
      </c>
      <c r="G47" s="268"/>
      <c r="H47" s="269"/>
    </row>
    <row r="48" spans="1:31" ht="23.4" customHeight="1" x14ac:dyDescent="0.25">
      <c r="B48" s="232"/>
      <c r="C48" s="96" t="s">
        <v>254</v>
      </c>
      <c r="D48" s="86"/>
      <c r="E48" s="95">
        <f t="shared" ref="E48:E53" si="1">D48*8</f>
        <v>0</v>
      </c>
      <c r="F48" s="95">
        <f t="shared" si="0"/>
        <v>0</v>
      </c>
      <c r="G48" s="268"/>
      <c r="H48" s="269"/>
    </row>
    <row r="49" spans="2:8" ht="23.4" customHeight="1" x14ac:dyDescent="0.25">
      <c r="B49" s="232"/>
      <c r="C49" s="96" t="s">
        <v>251</v>
      </c>
      <c r="D49" s="86"/>
      <c r="E49" s="95">
        <f t="shared" si="1"/>
        <v>0</v>
      </c>
      <c r="F49" s="95">
        <f t="shared" si="0"/>
        <v>0</v>
      </c>
      <c r="G49" s="268"/>
      <c r="H49" s="269"/>
    </row>
    <row r="50" spans="2:8" ht="14.55" customHeight="1" x14ac:dyDescent="0.25">
      <c r="B50" s="232"/>
      <c r="C50" s="96"/>
      <c r="D50" s="96"/>
      <c r="E50" s="96"/>
      <c r="F50" s="96"/>
      <c r="G50" s="270"/>
      <c r="H50" s="269"/>
    </row>
    <row r="51" spans="2:8" ht="14.55" customHeight="1" x14ac:dyDescent="0.25">
      <c r="B51" s="232"/>
      <c r="C51" s="42" t="s">
        <v>265</v>
      </c>
      <c r="D51" s="96"/>
      <c r="E51" s="96"/>
      <c r="F51" s="96"/>
      <c r="G51" s="270"/>
      <c r="H51" s="269"/>
    </row>
    <row r="52" spans="2:8" ht="19.8" customHeight="1" x14ac:dyDescent="0.25">
      <c r="B52" s="232"/>
      <c r="C52" s="97" t="s">
        <v>255</v>
      </c>
      <c r="D52" s="82"/>
      <c r="E52" s="95">
        <f t="shared" si="1"/>
        <v>0</v>
      </c>
      <c r="F52" s="95">
        <f t="shared" si="0"/>
        <v>0</v>
      </c>
      <c r="G52" s="270"/>
      <c r="H52" s="269"/>
    </row>
    <row r="53" spans="2:8" ht="19.8" customHeight="1" x14ac:dyDescent="0.25">
      <c r="B53" s="232"/>
      <c r="C53" s="97" t="s">
        <v>256</v>
      </c>
      <c r="D53" s="82"/>
      <c r="E53" s="95">
        <f t="shared" si="1"/>
        <v>0</v>
      </c>
      <c r="F53" s="95">
        <f t="shared" si="0"/>
        <v>0</v>
      </c>
      <c r="G53" s="271"/>
      <c r="H53" s="272"/>
    </row>
    <row r="54" spans="2:8" ht="14.55" customHeight="1" x14ac:dyDescent="0.25">
      <c r="B54" s="232"/>
      <c r="C54" s="20"/>
    </row>
    <row r="55" spans="2:8" x14ac:dyDescent="0.25">
      <c r="B55" s="232"/>
      <c r="C55" s="20"/>
      <c r="D55" s="40" t="s">
        <v>40</v>
      </c>
    </row>
    <row r="56" spans="2:8" ht="27" customHeight="1" x14ac:dyDescent="0.25">
      <c r="B56" s="232"/>
      <c r="C56" s="42" t="s">
        <v>36</v>
      </c>
      <c r="D56" s="205"/>
      <c r="E56" s="103" t="s">
        <v>320</v>
      </c>
    </row>
    <row r="57" spans="2:8" ht="27" customHeight="1" x14ac:dyDescent="0.25">
      <c r="B57" s="232"/>
      <c r="C57" s="42" t="s">
        <v>37</v>
      </c>
      <c r="D57" s="82"/>
      <c r="E57" s="103" t="s">
        <v>321</v>
      </c>
    </row>
    <row r="58" spans="2:8" ht="27" customHeight="1" x14ac:dyDescent="0.25">
      <c r="B58" s="232"/>
      <c r="C58" s="42" t="s">
        <v>38</v>
      </c>
      <c r="D58" s="82"/>
      <c r="E58" s="103" t="s">
        <v>323</v>
      </c>
    </row>
    <row r="59" spans="2:8" ht="27" customHeight="1" x14ac:dyDescent="0.25">
      <c r="B59" s="232"/>
      <c r="C59" s="42" t="s">
        <v>39</v>
      </c>
      <c r="D59" s="82"/>
      <c r="E59" s="103" t="s">
        <v>324</v>
      </c>
    </row>
    <row r="60" spans="2:8" ht="14.4" customHeight="1" x14ac:dyDescent="0.25">
      <c r="B60" s="144"/>
      <c r="C60" s="144"/>
      <c r="D60" s="144"/>
      <c r="E60" s="144"/>
      <c r="F60" s="144"/>
    </row>
    <row r="61" spans="2:8" x14ac:dyDescent="0.25">
      <c r="B61" s="42"/>
      <c r="C61" s="42"/>
      <c r="D61" s="20"/>
    </row>
    <row r="62" spans="2:8" x14ac:dyDescent="0.25">
      <c r="B62" s="232" t="s">
        <v>286</v>
      </c>
      <c r="C62" s="20"/>
      <c r="D62" s="241" t="s">
        <v>41</v>
      </c>
      <c r="E62" s="241"/>
      <c r="F62" s="241"/>
      <c r="G62" s="98" t="s">
        <v>74</v>
      </c>
    </row>
    <row r="63" spans="2:8" ht="15" customHeight="1" x14ac:dyDescent="0.25">
      <c r="B63" s="232"/>
      <c r="C63" s="99" t="s">
        <v>76</v>
      </c>
      <c r="G63" s="237" t="s">
        <v>328</v>
      </c>
    </row>
    <row r="64" spans="2:8" ht="44.4" customHeight="1" x14ac:dyDescent="0.25">
      <c r="B64" s="232"/>
      <c r="C64" s="100" t="s">
        <v>166</v>
      </c>
      <c r="D64" s="233" t="s">
        <v>195</v>
      </c>
      <c r="E64" s="233"/>
      <c r="F64" s="233"/>
      <c r="G64" s="238"/>
    </row>
    <row r="65" spans="1:52" ht="44.4" customHeight="1" x14ac:dyDescent="0.25">
      <c r="B65" s="232"/>
      <c r="C65" s="100" t="s">
        <v>165</v>
      </c>
      <c r="D65" s="233" t="s">
        <v>195</v>
      </c>
      <c r="E65" s="233"/>
      <c r="F65" s="233"/>
      <c r="G65" s="238"/>
    </row>
    <row r="66" spans="1:52" ht="44.4" customHeight="1" x14ac:dyDescent="0.25">
      <c r="B66" s="232"/>
      <c r="C66" s="100" t="s">
        <v>164</v>
      </c>
      <c r="D66" s="233" t="s">
        <v>195</v>
      </c>
      <c r="E66" s="233"/>
      <c r="F66" s="233"/>
      <c r="G66" s="238"/>
    </row>
    <row r="67" spans="1:52" ht="44.4" customHeight="1" x14ac:dyDescent="0.25">
      <c r="B67" s="232"/>
      <c r="C67" s="100" t="s">
        <v>167</v>
      </c>
      <c r="D67" s="233" t="s">
        <v>195</v>
      </c>
      <c r="E67" s="233"/>
      <c r="F67" s="233"/>
      <c r="G67" s="238"/>
    </row>
    <row r="68" spans="1:52" ht="44.4" customHeight="1" x14ac:dyDescent="0.25">
      <c r="B68" s="232"/>
      <c r="C68" s="100" t="s">
        <v>168</v>
      </c>
      <c r="D68" s="233" t="s">
        <v>195</v>
      </c>
      <c r="E68" s="233"/>
      <c r="F68" s="233"/>
      <c r="G68" s="238"/>
    </row>
    <row r="69" spans="1:52" ht="44.4" customHeight="1" x14ac:dyDescent="0.25">
      <c r="B69" s="232"/>
      <c r="C69" s="100" t="s">
        <v>169</v>
      </c>
      <c r="D69" s="233" t="s">
        <v>195</v>
      </c>
      <c r="E69" s="233"/>
      <c r="F69" s="233"/>
      <c r="G69" s="238"/>
    </row>
    <row r="70" spans="1:52" ht="44.4" customHeight="1" x14ac:dyDescent="0.25">
      <c r="B70" s="232"/>
      <c r="C70" s="100" t="s">
        <v>196</v>
      </c>
      <c r="D70" s="233" t="s">
        <v>195</v>
      </c>
      <c r="E70" s="233"/>
      <c r="F70" s="233"/>
      <c r="G70" s="238"/>
    </row>
    <row r="71" spans="1:52" ht="44.4" customHeight="1" x14ac:dyDescent="0.25">
      <c r="B71" s="232"/>
      <c r="C71" s="101" t="s">
        <v>197</v>
      </c>
      <c r="D71" s="234" t="s">
        <v>195</v>
      </c>
      <c r="E71" s="234"/>
      <c r="F71" s="234"/>
      <c r="G71" s="238"/>
    </row>
    <row r="72" spans="1:52" ht="13.8" customHeight="1" x14ac:dyDescent="0.25">
      <c r="B72" s="217"/>
    </row>
    <row r="73" spans="1:52" s="103" customFormat="1" x14ac:dyDescent="0.25">
      <c r="B73" s="102"/>
    </row>
    <row r="74" spans="1:52" s="103" customFormat="1" x14ac:dyDescent="0.25">
      <c r="B74" s="153"/>
    </row>
    <row r="75" spans="1:52" s="104" customFormat="1" x14ac:dyDescent="0.25">
      <c r="A75" s="19"/>
      <c r="B75" s="216" t="s">
        <v>45</v>
      </c>
      <c r="C75" s="78" t="s">
        <v>259</v>
      </c>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row>
    <row r="76" spans="1:52" x14ac:dyDescent="0.25">
      <c r="B76" s="232"/>
      <c r="C76" s="87"/>
      <c r="D76" s="105" t="s">
        <v>52</v>
      </c>
      <c r="E76" s="98" t="s">
        <v>53</v>
      </c>
      <c r="F76" s="98" t="s">
        <v>176</v>
      </c>
    </row>
    <row r="77" spans="1:52" ht="22.2" customHeight="1" x14ac:dyDescent="0.25">
      <c r="B77" s="232"/>
      <c r="C77" s="106" t="s">
        <v>46</v>
      </c>
      <c r="D77" s="82"/>
      <c r="E77" s="82"/>
      <c r="F77" s="82"/>
      <c r="G77" s="107" t="s">
        <v>287</v>
      </c>
      <c r="H77" s="103" t="s">
        <v>310</v>
      </c>
      <c r="I77" s="103"/>
    </row>
    <row r="78" spans="1:52" ht="22.2" customHeight="1" x14ac:dyDescent="0.25">
      <c r="B78" s="232"/>
      <c r="C78" s="106" t="s">
        <v>47</v>
      </c>
      <c r="D78" s="82"/>
      <c r="E78" s="82"/>
      <c r="F78" s="82"/>
      <c r="G78" s="107" t="s">
        <v>287</v>
      </c>
      <c r="H78" s="103" t="s">
        <v>311</v>
      </c>
      <c r="I78" s="103"/>
    </row>
    <row r="79" spans="1:52" ht="22.2" customHeight="1" x14ac:dyDescent="0.25">
      <c r="B79" s="232"/>
      <c r="C79" s="106" t="s">
        <v>48</v>
      </c>
      <c r="D79" s="82"/>
      <c r="E79" s="82"/>
      <c r="F79" s="82"/>
      <c r="G79" s="107" t="s">
        <v>287</v>
      </c>
      <c r="H79" s="103" t="s">
        <v>312</v>
      </c>
      <c r="I79" s="103"/>
    </row>
    <row r="80" spans="1:52" ht="22.2" customHeight="1" x14ac:dyDescent="0.25">
      <c r="B80" s="232"/>
      <c r="C80" s="106" t="s">
        <v>49</v>
      </c>
      <c r="D80" s="82"/>
      <c r="E80" s="82"/>
      <c r="F80" s="82"/>
      <c r="G80" s="107" t="s">
        <v>287</v>
      </c>
      <c r="H80" s="103" t="s">
        <v>313</v>
      </c>
      <c r="I80" s="103"/>
    </row>
    <row r="81" spans="1:10" ht="22.2" customHeight="1" x14ac:dyDescent="0.25">
      <c r="B81" s="232"/>
      <c r="C81" s="106" t="s">
        <v>50</v>
      </c>
      <c r="D81" s="82"/>
      <c r="E81" s="82"/>
      <c r="F81" s="82"/>
      <c r="G81" s="107" t="s">
        <v>287</v>
      </c>
      <c r="H81" s="103" t="s">
        <v>314</v>
      </c>
      <c r="I81" s="103"/>
    </row>
    <row r="82" spans="1:10" ht="22.2" customHeight="1" x14ac:dyDescent="0.25">
      <c r="B82" s="232"/>
      <c r="C82" s="106" t="s">
        <v>51</v>
      </c>
      <c r="D82" s="82"/>
      <c r="E82" s="82"/>
      <c r="F82" s="82"/>
      <c r="G82" s="107" t="s">
        <v>287</v>
      </c>
      <c r="H82" s="103" t="s">
        <v>315</v>
      </c>
      <c r="I82" s="103"/>
    </row>
    <row r="83" spans="1:10" ht="22.2" customHeight="1" x14ac:dyDescent="0.25">
      <c r="B83" s="232"/>
      <c r="C83" s="106" t="s">
        <v>62</v>
      </c>
      <c r="D83" s="108"/>
      <c r="E83" s="108"/>
      <c r="F83" s="108"/>
      <c r="G83" s="107" t="s">
        <v>287</v>
      </c>
      <c r="H83" s="103" t="s">
        <v>316</v>
      </c>
      <c r="I83" s="103"/>
    </row>
    <row r="84" spans="1:10" x14ac:dyDescent="0.25">
      <c r="B84" s="232"/>
      <c r="G84" s="109"/>
      <c r="H84" s="103"/>
      <c r="I84" s="103"/>
    </row>
    <row r="85" spans="1:10" x14ac:dyDescent="0.25">
      <c r="B85" s="232"/>
      <c r="C85" s="78" t="s">
        <v>258</v>
      </c>
      <c r="G85" s="109"/>
      <c r="I85" s="103"/>
    </row>
    <row r="86" spans="1:10" x14ac:dyDescent="0.25">
      <c r="B86" s="232"/>
      <c r="C86" s="87"/>
      <c r="D86" s="105" t="s">
        <v>52</v>
      </c>
      <c r="E86" s="98" t="s">
        <v>53</v>
      </c>
      <c r="F86" s="98" t="s">
        <v>162</v>
      </c>
      <c r="G86" s="109"/>
    </row>
    <row r="87" spans="1:10" ht="23.4" customHeight="1" x14ac:dyDescent="0.25">
      <c r="B87" s="232"/>
      <c r="C87" s="19" t="s">
        <v>54</v>
      </c>
      <c r="D87" s="82"/>
      <c r="E87" s="82"/>
      <c r="F87" s="82"/>
      <c r="G87" s="107" t="s">
        <v>287</v>
      </c>
      <c r="H87" s="103" t="s">
        <v>302</v>
      </c>
    </row>
    <row r="88" spans="1:10" ht="23.4" customHeight="1" x14ac:dyDescent="0.25">
      <c r="B88" s="232"/>
      <c r="C88" s="19" t="s">
        <v>55</v>
      </c>
      <c r="D88" s="82"/>
      <c r="E88" s="82"/>
      <c r="F88" s="82"/>
      <c r="G88" s="107" t="s">
        <v>287</v>
      </c>
      <c r="H88" s="103" t="s">
        <v>303</v>
      </c>
    </row>
    <row r="89" spans="1:10" ht="23.4" customHeight="1" x14ac:dyDescent="0.25">
      <c r="B89" s="232"/>
      <c r="C89" s="19" t="s">
        <v>56</v>
      </c>
      <c r="D89" s="82"/>
      <c r="E89" s="82"/>
      <c r="F89" s="82"/>
      <c r="G89" s="107" t="s">
        <v>287</v>
      </c>
      <c r="H89" s="103" t="s">
        <v>304</v>
      </c>
    </row>
    <row r="90" spans="1:10" ht="23.4" customHeight="1" x14ac:dyDescent="0.25">
      <c r="B90" s="232"/>
      <c r="C90" s="19" t="s">
        <v>57</v>
      </c>
      <c r="D90" s="82"/>
      <c r="E90" s="82"/>
      <c r="F90" s="82"/>
      <c r="G90" s="107" t="s">
        <v>287</v>
      </c>
      <c r="H90" s="103" t="s">
        <v>305</v>
      </c>
    </row>
    <row r="91" spans="1:10" ht="23.4" customHeight="1" x14ac:dyDescent="0.25">
      <c r="B91" s="232"/>
      <c r="C91" s="19" t="s">
        <v>58</v>
      </c>
      <c r="D91" s="82"/>
      <c r="E91" s="82"/>
      <c r="F91" s="82"/>
      <c r="G91" s="107" t="s">
        <v>287</v>
      </c>
      <c r="H91" s="103" t="s">
        <v>306</v>
      </c>
    </row>
    <row r="92" spans="1:10" ht="23.4" customHeight="1" x14ac:dyDescent="0.25">
      <c r="B92" s="232"/>
      <c r="C92" s="19" t="s">
        <v>59</v>
      </c>
      <c r="D92" s="82"/>
      <c r="E92" s="82"/>
      <c r="F92" s="82"/>
      <c r="G92" s="107" t="s">
        <v>287</v>
      </c>
      <c r="H92" s="103" t="s">
        <v>307</v>
      </c>
    </row>
    <row r="93" spans="1:10" ht="23.4" customHeight="1" x14ac:dyDescent="0.25">
      <c r="B93" s="232"/>
      <c r="C93" s="19" t="s">
        <v>60</v>
      </c>
      <c r="D93" s="82"/>
      <c r="E93" s="82"/>
      <c r="F93" s="82"/>
      <c r="G93" s="107" t="s">
        <v>287</v>
      </c>
      <c r="H93" s="103" t="s">
        <v>308</v>
      </c>
    </row>
    <row r="94" spans="1:10" ht="23.4" customHeight="1" x14ac:dyDescent="0.25">
      <c r="B94" s="232"/>
      <c r="C94" s="19" t="s">
        <v>61</v>
      </c>
      <c r="D94" s="82"/>
      <c r="E94" s="82"/>
      <c r="F94" s="82"/>
      <c r="G94" s="107" t="s">
        <v>287</v>
      </c>
      <c r="H94" s="103" t="s">
        <v>309</v>
      </c>
    </row>
    <row r="95" spans="1:10" x14ac:dyDescent="0.25">
      <c r="B95" s="110"/>
    </row>
    <row r="96" spans="1:10" ht="14.4" thickBot="1" x14ac:dyDescent="0.3">
      <c r="A96" s="140"/>
      <c r="B96" s="111"/>
      <c r="C96" s="112"/>
      <c r="D96" s="112"/>
      <c r="E96" s="112"/>
      <c r="F96" s="112"/>
      <c r="G96" s="112"/>
      <c r="H96" s="112"/>
      <c r="I96" s="112"/>
      <c r="J96" s="112"/>
    </row>
    <row r="97" spans="1:63" x14ac:dyDescent="0.25">
      <c r="A97" s="141"/>
      <c r="B97" s="110"/>
    </row>
    <row r="98" spans="1:63" ht="25.2" x14ac:dyDescent="0.45">
      <c r="B98" s="162" t="s">
        <v>171</v>
      </c>
      <c r="C98" s="137"/>
      <c r="D98" s="137"/>
      <c r="E98" s="137"/>
      <c r="F98" s="137"/>
      <c r="G98" s="137"/>
      <c r="H98" s="137"/>
      <c r="I98" s="137"/>
    </row>
    <row r="99" spans="1:63" s="20" customFormat="1" ht="25.95" customHeight="1" x14ac:dyDescent="0.3">
      <c r="B99" s="145" t="s">
        <v>74</v>
      </c>
      <c r="C99" s="150" t="s">
        <v>146</v>
      </c>
      <c r="D99" s="151"/>
      <c r="E99" s="151"/>
      <c r="F99" s="151"/>
      <c r="G99" s="151"/>
      <c r="H99" s="151"/>
      <c r="I99" s="151"/>
    </row>
    <row r="100" spans="1:63" s="20" customFormat="1" ht="25.95" customHeight="1" x14ac:dyDescent="0.25">
      <c r="B100" s="19"/>
      <c r="C100" s="19"/>
      <c r="D100" s="19"/>
      <c r="E100" s="19"/>
      <c r="F100" s="19"/>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row>
    <row r="101" spans="1:63" s="90" customFormat="1" ht="31.95" customHeight="1" x14ac:dyDescent="0.25">
      <c r="A101" s="103"/>
      <c r="B101" s="216" t="s">
        <v>269</v>
      </c>
      <c r="C101" s="114"/>
      <c r="D101" s="115" t="s">
        <v>288</v>
      </c>
      <c r="E101" s="239" t="s">
        <v>170</v>
      </c>
      <c r="F101" s="240"/>
      <c r="G101" s="240"/>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row>
    <row r="102" spans="1:63" s="90" customFormat="1" ht="22.8" customHeight="1" x14ac:dyDescent="0.25">
      <c r="A102" s="103"/>
      <c r="B102" s="230"/>
      <c r="C102" s="114" t="s">
        <v>163</v>
      </c>
      <c r="D102" s="116">
        <v>1</v>
      </c>
      <c r="E102" s="235" t="s">
        <v>326</v>
      </c>
      <c r="F102" s="236"/>
      <c r="G102" s="236"/>
      <c r="H102" s="158"/>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row>
    <row r="103" spans="1:63" s="103" customFormat="1" ht="13.2" customHeight="1" x14ac:dyDescent="0.25">
      <c r="B103" s="19"/>
      <c r="C103" s="19"/>
      <c r="D103" s="19"/>
      <c r="E103" s="19"/>
      <c r="F103" s="19"/>
      <c r="G103" s="19"/>
      <c r="H103" s="159"/>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row>
    <row r="104" spans="1:63" s="103" customFormat="1" ht="13.2" customHeight="1" x14ac:dyDescent="0.25">
      <c r="B104" s="19"/>
      <c r="C104" s="19"/>
      <c r="D104" s="19"/>
      <c r="E104" s="19"/>
      <c r="F104" s="19"/>
      <c r="G104" s="19"/>
      <c r="H104" s="19"/>
      <c r="I104" s="19"/>
      <c r="J104" s="19"/>
    </row>
    <row r="105" spans="1:63" s="103" customFormat="1" ht="13.2" customHeight="1" x14ac:dyDescent="0.25">
      <c r="B105" s="218" t="s">
        <v>142</v>
      </c>
      <c r="C105" s="19"/>
      <c r="D105" s="19"/>
      <c r="E105" s="19"/>
      <c r="F105" s="19"/>
      <c r="G105" s="19"/>
      <c r="H105" s="19"/>
      <c r="I105" s="19"/>
      <c r="J105" s="19"/>
    </row>
    <row r="106" spans="1:63" ht="18.600000000000001" customHeight="1" x14ac:dyDescent="0.25">
      <c r="B106" s="219"/>
      <c r="C106" s="78" t="s">
        <v>266</v>
      </c>
      <c r="D106" s="105" t="s">
        <v>213</v>
      </c>
      <c r="E106" s="105" t="s">
        <v>214</v>
      </c>
      <c r="F106" s="117" t="s">
        <v>74</v>
      </c>
    </row>
    <row r="107" spans="1:63" ht="30" customHeight="1" x14ac:dyDescent="0.25">
      <c r="B107" s="219"/>
      <c r="C107" s="20" t="s">
        <v>144</v>
      </c>
      <c r="D107" s="118">
        <v>0</v>
      </c>
      <c r="E107" s="207">
        <f>D107*$D$102</f>
        <v>0</v>
      </c>
      <c r="F107" s="221" t="s">
        <v>212</v>
      </c>
      <c r="G107" s="221"/>
      <c r="H107" s="221"/>
    </row>
    <row r="108" spans="1:63" ht="30" customHeight="1" x14ac:dyDescent="0.25">
      <c r="B108" s="219"/>
      <c r="C108" s="20" t="s">
        <v>211</v>
      </c>
      <c r="D108" s="118">
        <v>0</v>
      </c>
      <c r="E108" s="119">
        <f t="shared" ref="E108:E112" si="2">D108*$D$102</f>
        <v>0</v>
      </c>
      <c r="F108" s="221"/>
      <c r="G108" s="221"/>
      <c r="H108" s="221"/>
    </row>
    <row r="109" spans="1:63" ht="30" customHeight="1" x14ac:dyDescent="0.25">
      <c r="B109" s="219"/>
      <c r="C109" s="20" t="s">
        <v>65</v>
      </c>
      <c r="D109" s="118">
        <v>0</v>
      </c>
      <c r="E109" s="119">
        <f t="shared" si="2"/>
        <v>0</v>
      </c>
      <c r="F109" s="221"/>
      <c r="G109" s="221"/>
      <c r="H109" s="221"/>
    </row>
    <row r="110" spans="1:63" ht="30" customHeight="1" x14ac:dyDescent="0.25">
      <c r="B110" s="219"/>
      <c r="C110" s="20" t="s">
        <v>198</v>
      </c>
      <c r="D110" s="118">
        <v>0</v>
      </c>
      <c r="E110" s="119">
        <f t="shared" si="2"/>
        <v>0</v>
      </c>
      <c r="F110" s="221"/>
      <c r="G110" s="221"/>
      <c r="H110" s="221"/>
    </row>
    <row r="111" spans="1:63" ht="30" customHeight="1" x14ac:dyDescent="0.25">
      <c r="B111" s="219"/>
      <c r="C111" s="20" t="s">
        <v>66</v>
      </c>
      <c r="D111" s="118">
        <v>0</v>
      </c>
      <c r="E111" s="119">
        <f t="shared" si="2"/>
        <v>0</v>
      </c>
      <c r="F111" s="221"/>
      <c r="G111" s="221"/>
      <c r="H111" s="221"/>
    </row>
    <row r="112" spans="1:63" ht="30" customHeight="1" x14ac:dyDescent="0.25">
      <c r="B112" s="219"/>
      <c r="C112" s="120" t="s">
        <v>73</v>
      </c>
      <c r="D112" s="121">
        <v>0</v>
      </c>
      <c r="E112" s="122">
        <f t="shared" si="2"/>
        <v>0</v>
      </c>
      <c r="F112" s="221"/>
      <c r="G112" s="221"/>
      <c r="H112" s="221"/>
    </row>
    <row r="113" spans="2:8" ht="29.4" customHeight="1" x14ac:dyDescent="0.25">
      <c r="B113" s="219"/>
      <c r="C113" s="20" t="s">
        <v>202</v>
      </c>
      <c r="D113" s="123">
        <v>0</v>
      </c>
      <c r="E113" s="123">
        <f>SUM(E107:E112)</f>
        <v>0</v>
      </c>
      <c r="F113" s="227" t="s">
        <v>339</v>
      </c>
      <c r="G113" s="227"/>
      <c r="H113" s="227"/>
    </row>
    <row r="114" spans="2:8" ht="34.200000000000003" customHeight="1" x14ac:dyDescent="0.25">
      <c r="B114" s="219"/>
      <c r="D114" s="222"/>
      <c r="E114" s="222"/>
      <c r="F114" s="222"/>
      <c r="G114" s="222"/>
      <c r="H114" s="222"/>
    </row>
    <row r="115" spans="2:8" x14ac:dyDescent="0.25">
      <c r="B115" s="219"/>
      <c r="F115" s="38"/>
      <c r="G115" s="38"/>
      <c r="H115" s="38"/>
    </row>
    <row r="116" spans="2:8" ht="12.45" customHeight="1" x14ac:dyDescent="0.25">
      <c r="B116" s="219"/>
      <c r="C116" s="20"/>
      <c r="D116" s="39"/>
      <c r="F116" s="21"/>
    </row>
    <row r="117" spans="2:8" ht="21.6" customHeight="1" x14ac:dyDescent="0.25">
      <c r="B117" s="219"/>
      <c r="C117" s="78" t="s">
        <v>283</v>
      </c>
      <c r="D117" s="40" t="s">
        <v>34</v>
      </c>
      <c r="E117" s="105" t="s">
        <v>158</v>
      </c>
      <c r="F117" s="20"/>
    </row>
    <row r="118" spans="2:8" ht="28.95" customHeight="1" x14ac:dyDescent="0.25">
      <c r="B118" s="219"/>
      <c r="C118" s="20" t="s">
        <v>284</v>
      </c>
      <c r="D118" s="95">
        <f>D113/D135</f>
        <v>0</v>
      </c>
      <c r="E118" s="95">
        <f>E113/D135</f>
        <v>0</v>
      </c>
      <c r="F118" s="221" t="s">
        <v>290</v>
      </c>
      <c r="G118" s="221"/>
      <c r="H118" s="221"/>
    </row>
    <row r="119" spans="2:8" x14ac:dyDescent="0.25">
      <c r="B119" s="219"/>
      <c r="C119" s="20"/>
      <c r="F119" s="21"/>
    </row>
    <row r="120" spans="2:8" x14ac:dyDescent="0.25">
      <c r="B120" s="219"/>
      <c r="C120" s="78" t="s">
        <v>282</v>
      </c>
      <c r="D120" s="40" t="s">
        <v>40</v>
      </c>
      <c r="F120" s="20"/>
    </row>
    <row r="121" spans="2:8" ht="26.4" customHeight="1" x14ac:dyDescent="0.25">
      <c r="B121" s="219"/>
      <c r="C121" s="114" t="s">
        <v>274</v>
      </c>
      <c r="D121" s="124" t="e">
        <f t="shared" ref="D121:D126" si="3">D107/$D$113</f>
        <v>#DIV/0!</v>
      </c>
      <c r="E121" s="20" t="s">
        <v>91</v>
      </c>
      <c r="F121" s="21"/>
      <c r="G121" s="21"/>
    </row>
    <row r="122" spans="2:8" ht="26.4" customHeight="1" x14ac:dyDescent="0.25">
      <c r="B122" s="219"/>
      <c r="C122" s="114" t="s">
        <v>275</v>
      </c>
      <c r="D122" s="124" t="e">
        <f t="shared" si="3"/>
        <v>#DIV/0!</v>
      </c>
      <c r="E122" s="20" t="s">
        <v>86</v>
      </c>
      <c r="F122" s="21"/>
      <c r="G122" s="21"/>
    </row>
    <row r="123" spans="2:8" ht="26.4" customHeight="1" x14ac:dyDescent="0.25">
      <c r="B123" s="219"/>
      <c r="C123" s="114" t="s">
        <v>276</v>
      </c>
      <c r="D123" s="124" t="e">
        <f t="shared" si="3"/>
        <v>#DIV/0!</v>
      </c>
      <c r="E123" s="20" t="s">
        <v>88</v>
      </c>
      <c r="F123" s="20"/>
      <c r="G123" s="20"/>
    </row>
    <row r="124" spans="2:8" ht="26.4" customHeight="1" x14ac:dyDescent="0.25">
      <c r="B124" s="219"/>
      <c r="C124" s="114" t="s">
        <v>277</v>
      </c>
      <c r="D124" s="124" t="e">
        <f t="shared" si="3"/>
        <v>#DIV/0!</v>
      </c>
      <c r="E124" s="20" t="s">
        <v>87</v>
      </c>
      <c r="F124" s="21"/>
      <c r="G124" s="21"/>
    </row>
    <row r="125" spans="2:8" ht="26.4" customHeight="1" x14ac:dyDescent="0.25">
      <c r="B125" s="219"/>
      <c r="C125" s="114" t="s">
        <v>278</v>
      </c>
      <c r="D125" s="124" t="e">
        <f t="shared" si="3"/>
        <v>#DIV/0!</v>
      </c>
      <c r="E125" s="20" t="s">
        <v>89</v>
      </c>
      <c r="F125" s="21"/>
      <c r="G125" s="21"/>
    </row>
    <row r="126" spans="2:8" ht="26.4" customHeight="1" x14ac:dyDescent="0.25">
      <c r="B126" s="219"/>
      <c r="C126" s="20" t="s">
        <v>203</v>
      </c>
      <c r="D126" s="125" t="e">
        <f t="shared" si="3"/>
        <v>#DIV/0!</v>
      </c>
      <c r="E126" s="20" t="s">
        <v>90</v>
      </c>
      <c r="F126" s="21"/>
      <c r="G126" s="21"/>
    </row>
    <row r="127" spans="2:8" ht="26.4" customHeight="1" x14ac:dyDescent="0.25">
      <c r="B127" s="126"/>
      <c r="C127" s="20"/>
      <c r="D127" s="127" t="e">
        <f>SUM(D121:D126)</f>
        <v>#DIV/0!</v>
      </c>
      <c r="E127" s="107" t="s">
        <v>287</v>
      </c>
      <c r="F127" s="41"/>
      <c r="G127" s="41"/>
      <c r="H127" s="41"/>
    </row>
    <row r="128" spans="2:8" x14ac:dyDescent="0.25">
      <c r="B128" s="126"/>
      <c r="C128" s="20"/>
      <c r="D128" s="20"/>
      <c r="F128" s="41"/>
      <c r="G128" s="41"/>
      <c r="H128" s="41"/>
    </row>
    <row r="129" spans="1:10" x14ac:dyDescent="0.25">
      <c r="B129" s="154"/>
      <c r="C129" s="20"/>
      <c r="D129" s="20"/>
      <c r="F129" s="41"/>
      <c r="G129" s="41"/>
      <c r="H129" s="41"/>
    </row>
    <row r="130" spans="1:10" x14ac:dyDescent="0.25">
      <c r="B130" s="154"/>
      <c r="C130" s="20"/>
      <c r="D130" s="20"/>
      <c r="F130" s="41"/>
      <c r="G130" s="41"/>
      <c r="H130" s="41"/>
    </row>
    <row r="131" spans="1:10" x14ac:dyDescent="0.25">
      <c r="B131" s="223" t="s">
        <v>42</v>
      </c>
      <c r="C131" s="20"/>
      <c r="D131" s="40" t="s">
        <v>43</v>
      </c>
      <c r="E131" s="40" t="s">
        <v>177</v>
      </c>
      <c r="F131" s="42"/>
      <c r="G131" s="79"/>
      <c r="H131" s="79"/>
    </row>
    <row r="132" spans="1:10" ht="35.4" customHeight="1" x14ac:dyDescent="0.25">
      <c r="B132" s="224"/>
      <c r="C132" s="20" t="s">
        <v>296</v>
      </c>
      <c r="D132" s="128"/>
      <c r="E132" s="128"/>
      <c r="F132" s="221" t="s">
        <v>204</v>
      </c>
      <c r="G132" s="221"/>
      <c r="H132" s="221"/>
    </row>
    <row r="133" spans="1:10" ht="15.45" customHeight="1" x14ac:dyDescent="0.25">
      <c r="B133" s="129"/>
      <c r="C133" s="20"/>
      <c r="F133" s="41"/>
      <c r="G133" s="41"/>
      <c r="H133" s="41"/>
    </row>
    <row r="134" spans="1:10" ht="14.55" customHeight="1" x14ac:dyDescent="0.25">
      <c r="B134" s="216" t="s">
        <v>295</v>
      </c>
      <c r="C134" s="20"/>
      <c r="D134" s="40" t="s">
        <v>268</v>
      </c>
      <c r="F134" s="42"/>
      <c r="G134" s="79"/>
      <c r="H134" s="79"/>
    </row>
    <row r="135" spans="1:10" ht="35.4" customHeight="1" x14ac:dyDescent="0.25">
      <c r="B135" s="217"/>
      <c r="C135" s="20" t="s">
        <v>267</v>
      </c>
      <c r="D135" s="128">
        <v>1.2</v>
      </c>
      <c r="E135" s="220" t="s">
        <v>205</v>
      </c>
      <c r="F135" s="221"/>
      <c r="G135" s="221"/>
      <c r="H135" s="221"/>
    </row>
    <row r="136" spans="1:10" x14ac:dyDescent="0.25">
      <c r="B136" s="42"/>
      <c r="C136" s="20"/>
      <c r="F136" s="21"/>
    </row>
    <row r="137" spans="1:10" ht="14.4" thickBot="1" x14ac:dyDescent="0.3">
      <c r="A137" s="138"/>
      <c r="B137" s="131"/>
      <c r="C137" s="132"/>
      <c r="D137" s="112"/>
      <c r="E137" s="112"/>
      <c r="F137" s="133"/>
      <c r="G137" s="112"/>
      <c r="H137" s="112"/>
      <c r="I137" s="112"/>
      <c r="J137" s="112"/>
    </row>
    <row r="138" spans="1:10" x14ac:dyDescent="0.25">
      <c r="A138" s="139"/>
      <c r="B138" s="42"/>
      <c r="C138" s="20"/>
      <c r="F138" s="21"/>
    </row>
    <row r="139" spans="1:10" ht="25.2" x14ac:dyDescent="0.45">
      <c r="B139" s="162" t="s">
        <v>80</v>
      </c>
      <c r="C139" s="137"/>
      <c r="D139" s="137"/>
      <c r="E139" s="137"/>
      <c r="F139" s="137"/>
      <c r="G139" s="137"/>
      <c r="H139" s="137"/>
      <c r="I139" s="137"/>
    </row>
    <row r="140" spans="1:10" ht="25.8" customHeight="1" x14ac:dyDescent="0.25">
      <c r="B140" s="145" t="s">
        <v>74</v>
      </c>
      <c r="C140" s="146" t="s">
        <v>147</v>
      </c>
      <c r="D140" s="147"/>
      <c r="E140" s="148"/>
      <c r="F140" s="149"/>
      <c r="G140" s="149"/>
      <c r="H140" s="149"/>
      <c r="I140" s="149"/>
    </row>
    <row r="141" spans="1:10" ht="20.399999999999999" customHeight="1" x14ac:dyDescent="0.25"/>
    <row r="142" spans="1:10" ht="23.4" customHeight="1" x14ac:dyDescent="0.25"/>
    <row r="143" spans="1:10" ht="23.4" customHeight="1" x14ac:dyDescent="0.25">
      <c r="B143" s="215" t="s">
        <v>145</v>
      </c>
      <c r="C143" s="78" t="s">
        <v>317</v>
      </c>
      <c r="D143" s="105" t="s">
        <v>34</v>
      </c>
      <c r="E143" s="134" t="s">
        <v>35</v>
      </c>
      <c r="F143" s="134" t="s">
        <v>31</v>
      </c>
      <c r="G143" s="98" t="s">
        <v>32</v>
      </c>
      <c r="H143" s="251" t="s">
        <v>74</v>
      </c>
      <c r="I143" s="252"/>
    </row>
    <row r="144" spans="1:10" ht="36.6" customHeight="1" x14ac:dyDescent="0.25">
      <c r="B144" s="215"/>
      <c r="C144" s="20" t="s">
        <v>63</v>
      </c>
      <c r="D144" s="82"/>
      <c r="E144" s="95">
        <f>D144*$D$102</f>
        <v>0</v>
      </c>
      <c r="F144" s="95">
        <f>D144*$D$135</f>
        <v>0</v>
      </c>
      <c r="G144" s="95">
        <f>E144*$D$135</f>
        <v>0</v>
      </c>
      <c r="H144" s="228" t="s">
        <v>291</v>
      </c>
      <c r="I144" s="229"/>
    </row>
    <row r="145" spans="1:10" ht="36.6" customHeight="1" x14ac:dyDescent="0.25">
      <c r="B145" s="215"/>
      <c r="C145" s="20" t="s">
        <v>64</v>
      </c>
      <c r="D145" s="82"/>
      <c r="E145" s="95">
        <f>D145*$D$102</f>
        <v>0</v>
      </c>
      <c r="F145" s="95">
        <f>D145*$D$135</f>
        <v>0</v>
      </c>
      <c r="G145" s="95">
        <f>E145*$D$135</f>
        <v>0</v>
      </c>
      <c r="H145" s="228"/>
      <c r="I145" s="229"/>
    </row>
    <row r="146" spans="1:10" x14ac:dyDescent="0.25">
      <c r="B146" s="215"/>
      <c r="C146" s="20"/>
      <c r="D146" s="154"/>
      <c r="E146" s="154"/>
      <c r="F146" s="154"/>
      <c r="G146" s="154"/>
      <c r="H146" s="154"/>
      <c r="I146" s="154"/>
      <c r="J146" s="154"/>
    </row>
    <row r="147" spans="1:10" x14ac:dyDescent="0.25">
      <c r="B147" s="215"/>
      <c r="C147" s="163" t="s">
        <v>318</v>
      </c>
      <c r="D147" s="144"/>
      <c r="E147" s="144"/>
      <c r="F147" s="144"/>
      <c r="G147" s="144"/>
      <c r="H147" s="144"/>
      <c r="I147" s="144"/>
    </row>
    <row r="148" spans="1:10" ht="25.2" customHeight="1" x14ac:dyDescent="0.25">
      <c r="B148" s="215"/>
      <c r="C148" s="20" t="s">
        <v>33</v>
      </c>
      <c r="D148" s="82"/>
      <c r="E148" s="95">
        <f>D148*$D$102</f>
        <v>0</v>
      </c>
      <c r="F148" s="95">
        <f t="shared" ref="F148:G151" si="4">D148*$D$135</f>
        <v>0</v>
      </c>
      <c r="G148" s="95">
        <f t="shared" si="4"/>
        <v>0</v>
      </c>
      <c r="H148" s="225" t="s">
        <v>289</v>
      </c>
      <c r="I148" s="226"/>
    </row>
    <row r="149" spans="1:10" ht="25.2" customHeight="1" x14ac:dyDescent="0.25">
      <c r="B149" s="215"/>
      <c r="C149" s="20" t="s">
        <v>270</v>
      </c>
      <c r="D149" s="82"/>
      <c r="E149" s="95">
        <f>D149*$D$102</f>
        <v>0</v>
      </c>
      <c r="F149" s="95">
        <f t="shared" si="4"/>
        <v>0</v>
      </c>
      <c r="G149" s="95">
        <f t="shared" si="4"/>
        <v>0</v>
      </c>
      <c r="H149" s="225"/>
      <c r="I149" s="226"/>
    </row>
    <row r="150" spans="1:10" ht="25.2" customHeight="1" x14ac:dyDescent="0.25">
      <c r="B150" s="215"/>
      <c r="C150" s="20" t="s">
        <v>271</v>
      </c>
      <c r="D150" s="82"/>
      <c r="E150" s="95">
        <f>D150*$D$102</f>
        <v>0</v>
      </c>
      <c r="F150" s="95">
        <f t="shared" si="4"/>
        <v>0</v>
      </c>
      <c r="G150" s="95">
        <f t="shared" si="4"/>
        <v>0</v>
      </c>
      <c r="H150" s="225"/>
      <c r="I150" s="226"/>
    </row>
    <row r="151" spans="1:10" ht="25.2" customHeight="1" x14ac:dyDescent="0.25">
      <c r="B151" s="215"/>
      <c r="C151" s="20" t="s">
        <v>272</v>
      </c>
      <c r="D151" s="82"/>
      <c r="E151" s="95">
        <f>D151*$D$102</f>
        <v>0</v>
      </c>
      <c r="F151" s="95">
        <f t="shared" si="4"/>
        <v>0</v>
      </c>
      <c r="G151" s="95">
        <f t="shared" si="4"/>
        <v>0</v>
      </c>
      <c r="H151" s="225"/>
      <c r="I151" s="226"/>
    </row>
    <row r="152" spans="1:10" x14ac:dyDescent="0.25">
      <c r="H152" s="135"/>
    </row>
    <row r="153" spans="1:10" x14ac:dyDescent="0.25">
      <c r="H153" s="135"/>
    </row>
    <row r="154" spans="1:10" ht="14.4" thickBot="1" x14ac:dyDescent="0.3">
      <c r="A154" s="138"/>
      <c r="B154" s="111"/>
      <c r="C154" s="112"/>
      <c r="D154" s="112"/>
      <c r="E154" s="112"/>
      <c r="F154" s="112"/>
      <c r="G154" s="112"/>
      <c r="H154" s="112"/>
      <c r="I154" s="112"/>
      <c r="J154" s="112"/>
    </row>
    <row r="155" spans="1:10" x14ac:dyDescent="0.25">
      <c r="A155" s="139"/>
      <c r="B155" s="110"/>
    </row>
  </sheetData>
  <mergeCells count="39">
    <mergeCell ref="D62:F62"/>
    <mergeCell ref="E21:F24"/>
    <mergeCell ref="E17:F17"/>
    <mergeCell ref="E18:F18"/>
    <mergeCell ref="H143:I143"/>
    <mergeCell ref="G44:H44"/>
    <mergeCell ref="E37:F37"/>
    <mergeCell ref="E27:F30"/>
    <mergeCell ref="E33:F34"/>
    <mergeCell ref="G45:H53"/>
    <mergeCell ref="E38:F40"/>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B143:B151"/>
    <mergeCell ref="B134:B135"/>
    <mergeCell ref="B105:B126"/>
    <mergeCell ref="E135:H135"/>
    <mergeCell ref="D114:H114"/>
    <mergeCell ref="B131:B132"/>
    <mergeCell ref="H148:I151"/>
    <mergeCell ref="F132:H132"/>
    <mergeCell ref="F107:H112"/>
    <mergeCell ref="F118:H118"/>
    <mergeCell ref="F113:H113"/>
    <mergeCell ref="H144:I145"/>
  </mergeCells>
  <hyperlinks>
    <hyperlink ref="G45:H53" location="'1) A - Building a baseline'!A1" display="'1) A - Building a baseline'!A1" xr:uid="{9718A291-113B-48F1-A4ED-4EEE99E43D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L27"/>
  <sheetViews>
    <sheetView showGridLines="0" topLeftCell="A7" zoomScale="67" zoomScaleNormal="55" workbookViewId="0">
      <selection activeCell="D17" sqref="D17"/>
    </sheetView>
  </sheetViews>
  <sheetFormatPr defaultColWidth="9.21875" defaultRowHeight="15.6" x14ac:dyDescent="0.3"/>
  <cols>
    <col min="1" max="1" width="41.5546875" style="9" bestFit="1" customWidth="1"/>
    <col min="2" max="2" width="31.77734375" style="9" customWidth="1"/>
    <col min="3" max="5" width="51.21875" style="9" customWidth="1"/>
    <col min="6" max="6" width="117.33203125" style="9" customWidth="1"/>
    <col min="7" max="16384" width="9.21875" style="9"/>
  </cols>
  <sheetData>
    <row r="1" spans="1:12" s="22" customFormat="1" ht="27" customHeight="1" x14ac:dyDescent="0.3">
      <c r="A1" s="62" t="s">
        <v>193</v>
      </c>
      <c r="B1" s="62"/>
      <c r="C1" s="62"/>
      <c r="D1" s="62"/>
      <c r="E1" s="62"/>
      <c r="F1" s="62"/>
    </row>
    <row r="2" spans="1:12" s="22" customFormat="1" ht="27" customHeight="1" x14ac:dyDescent="0.3">
      <c r="A2" s="63" t="s">
        <v>200</v>
      </c>
      <c r="B2" s="62"/>
      <c r="C2" s="62"/>
      <c r="D2" s="62"/>
      <c r="E2" s="62"/>
      <c r="F2" s="62"/>
    </row>
    <row r="3" spans="1:12" s="22" customFormat="1" ht="27" customHeight="1" x14ac:dyDescent="0.3">
      <c r="A3" s="63" t="s">
        <v>201</v>
      </c>
      <c r="B3" s="62"/>
      <c r="C3" s="62"/>
      <c r="D3" s="62"/>
      <c r="E3" s="62"/>
      <c r="F3" s="62"/>
    </row>
    <row r="4" spans="1:12" s="22" customFormat="1" ht="26.4" customHeight="1" x14ac:dyDescent="0.3">
      <c r="A4" s="275" t="s">
        <v>342</v>
      </c>
      <c r="B4" s="275"/>
      <c r="C4" s="275"/>
      <c r="D4" s="275"/>
      <c r="E4" s="275"/>
      <c r="F4" s="275"/>
      <c r="G4" s="43"/>
      <c r="H4" s="43"/>
      <c r="I4" s="43"/>
      <c r="J4" s="43"/>
      <c r="K4" s="43"/>
      <c r="L4" s="43"/>
    </row>
    <row r="5" spans="1:12" s="22" customFormat="1" ht="26.4" customHeight="1" x14ac:dyDescent="0.3">
      <c r="A5" s="64"/>
      <c r="B5" s="64"/>
      <c r="C5" s="64"/>
      <c r="D5" s="64"/>
      <c r="E5" s="64"/>
      <c r="F5" s="64"/>
      <c r="G5" s="43"/>
      <c r="H5" s="43"/>
      <c r="I5" s="43"/>
      <c r="J5" s="43"/>
      <c r="K5" s="43"/>
      <c r="L5" s="43"/>
    </row>
    <row r="6" spans="1:12" s="49" customFormat="1" ht="42" customHeight="1" x14ac:dyDescent="0.3">
      <c r="A6" s="44" t="s">
        <v>28</v>
      </c>
      <c r="B6" s="45" t="s">
        <v>29</v>
      </c>
      <c r="C6" s="46" t="s">
        <v>152</v>
      </c>
      <c r="D6" s="47" t="s">
        <v>151</v>
      </c>
      <c r="E6" s="45" t="s">
        <v>178</v>
      </c>
      <c r="F6" s="48" t="s">
        <v>74</v>
      </c>
    </row>
    <row r="7" spans="1:12" ht="85.8" customHeight="1" x14ac:dyDescent="0.3">
      <c r="A7" s="30" t="s">
        <v>102</v>
      </c>
      <c r="B7" s="56" t="s">
        <v>101</v>
      </c>
      <c r="C7" s="74">
        <v>12.92</v>
      </c>
      <c r="D7" s="170">
        <v>11.47</v>
      </c>
      <c r="E7" s="74">
        <v>99.3</v>
      </c>
      <c r="F7" s="59" t="s">
        <v>154</v>
      </c>
    </row>
    <row r="8" spans="1:12" ht="42.6" customHeight="1" x14ac:dyDescent="0.3">
      <c r="A8" s="214" t="s">
        <v>319</v>
      </c>
      <c r="B8" s="57" t="s">
        <v>153</v>
      </c>
      <c r="C8" s="74">
        <f>C7*B17</f>
        <v>4.4072703999999998</v>
      </c>
      <c r="D8" s="170">
        <f>D7*0.20359</f>
        <v>2.3351773000000002</v>
      </c>
      <c r="E8" s="74">
        <f>E7*B19</f>
        <v>4.6492259999999996</v>
      </c>
      <c r="F8" s="59" t="s">
        <v>173</v>
      </c>
    </row>
    <row r="9" spans="1:12" ht="42.6" customHeight="1" x14ac:dyDescent="0.3">
      <c r="A9" s="214"/>
      <c r="B9" s="57" t="s">
        <v>172</v>
      </c>
      <c r="C9" s="74">
        <f>C8*30.5</f>
        <v>134.4217472</v>
      </c>
      <c r="D9" s="170">
        <f t="shared" ref="D9:E9" si="0">D8*30.5</f>
        <v>71.22290765000001</v>
      </c>
      <c r="E9" s="74">
        <f t="shared" si="0"/>
        <v>141.80139299999999</v>
      </c>
      <c r="F9" s="56" t="s">
        <v>327</v>
      </c>
    </row>
    <row r="10" spans="1:12" ht="42.6" customHeight="1" x14ac:dyDescent="0.3">
      <c r="A10" s="30" t="s">
        <v>334</v>
      </c>
      <c r="B10" s="57" t="s">
        <v>44</v>
      </c>
      <c r="C10" s="74">
        <f>'4) Household Size and FTWE'!B5</f>
        <v>4</v>
      </c>
      <c r="D10" s="74">
        <f>'4) Household Size and FTWE'!C5</f>
        <v>4</v>
      </c>
      <c r="E10" s="74">
        <f>'4) Household Size and FTWE'!D5</f>
        <v>5</v>
      </c>
      <c r="F10" s="56" t="s">
        <v>340</v>
      </c>
    </row>
    <row r="11" spans="1:12" ht="42.6" customHeight="1" x14ac:dyDescent="0.3">
      <c r="A11" s="30" t="s">
        <v>329</v>
      </c>
      <c r="B11" s="57" t="s">
        <v>335</v>
      </c>
      <c r="C11" s="160">
        <f>C9*C10</f>
        <v>537.68698879999999</v>
      </c>
      <c r="D11" s="160">
        <f>D9*D10</f>
        <v>284.89163060000004</v>
      </c>
      <c r="E11" s="160">
        <f>E9*E10</f>
        <v>709.00696499999992</v>
      </c>
      <c r="F11" s="56" t="s">
        <v>341</v>
      </c>
    </row>
    <row r="12" spans="1:12" ht="36" customHeight="1" x14ac:dyDescent="0.3">
      <c r="A12" s="30" t="s">
        <v>199</v>
      </c>
      <c r="B12" s="57" t="s">
        <v>160</v>
      </c>
      <c r="C12" s="75">
        <v>2022</v>
      </c>
      <c r="D12" s="75">
        <v>2022</v>
      </c>
      <c r="E12" s="75">
        <v>2022</v>
      </c>
      <c r="F12" s="59"/>
    </row>
    <row r="13" spans="1:12" ht="55.95" customHeight="1" x14ac:dyDescent="0.3">
      <c r="A13" s="30" t="s">
        <v>161</v>
      </c>
      <c r="B13" s="58"/>
      <c r="C13" s="73" t="s">
        <v>149</v>
      </c>
      <c r="D13" s="73" t="s">
        <v>150</v>
      </c>
      <c r="E13" s="73" t="s">
        <v>148</v>
      </c>
      <c r="F13" s="60" t="s">
        <v>179</v>
      </c>
    </row>
    <row r="15" spans="1:12" x14ac:dyDescent="0.3">
      <c r="B15" s="50"/>
    </row>
    <row r="16" spans="1:12" x14ac:dyDescent="0.3">
      <c r="B16" s="51" t="s">
        <v>103</v>
      </c>
    </row>
    <row r="17" spans="1:6" ht="23.4" customHeight="1" x14ac:dyDescent="0.3">
      <c r="A17" s="53" t="s">
        <v>69</v>
      </c>
      <c r="B17" s="55">
        <v>0.34111999999999998</v>
      </c>
      <c r="C17" s="206">
        <f>1/B17</f>
        <v>2.9315196998123829</v>
      </c>
    </row>
    <row r="18" spans="1:6" ht="23.4" customHeight="1" x14ac:dyDescent="0.3">
      <c r="A18" s="54" t="s">
        <v>104</v>
      </c>
      <c r="B18" s="55">
        <v>0.20358999999999999</v>
      </c>
      <c r="C18" s="206">
        <f>1/B18</f>
        <v>4.9118326047448306</v>
      </c>
    </row>
    <row r="19" spans="1:6" ht="23.4" customHeight="1" x14ac:dyDescent="0.3">
      <c r="A19" s="72" t="s">
        <v>30</v>
      </c>
      <c r="B19" s="61">
        <v>4.6820000000000001E-2</v>
      </c>
      <c r="C19" s="206">
        <f>1/B19</f>
        <v>21.358393848782573</v>
      </c>
    </row>
    <row r="20" spans="1:6" ht="29.4" customHeight="1" x14ac:dyDescent="0.3">
      <c r="A20" s="72" t="s">
        <v>174</v>
      </c>
      <c r="B20" s="276" t="s">
        <v>175</v>
      </c>
      <c r="C20" s="277"/>
      <c r="D20" s="277"/>
      <c r="E20" s="277"/>
      <c r="F20" s="278"/>
    </row>
    <row r="22" spans="1:6" s="52" customFormat="1" ht="48" customHeight="1" x14ac:dyDescent="0.3">
      <c r="A22" s="72" t="s">
        <v>67</v>
      </c>
      <c r="B22" s="279" t="s">
        <v>281</v>
      </c>
      <c r="C22" s="280"/>
      <c r="D22" s="280"/>
      <c r="E22" s="280"/>
      <c r="F22" s="280"/>
    </row>
    <row r="23" spans="1:6" x14ac:dyDescent="0.3">
      <c r="B23" s="49"/>
      <c r="C23" s="49"/>
      <c r="D23" s="49"/>
      <c r="E23" s="49"/>
      <c r="F23" s="49"/>
    </row>
    <row r="24" spans="1:6" x14ac:dyDescent="0.3">
      <c r="B24" s="49"/>
      <c r="C24" s="49"/>
      <c r="D24" s="49"/>
      <c r="E24" s="49"/>
      <c r="F24" s="49"/>
    </row>
    <row r="25" spans="1:6" x14ac:dyDescent="0.3">
      <c r="B25" s="49"/>
      <c r="C25" s="49"/>
      <c r="D25" s="49"/>
      <c r="E25" s="49"/>
      <c r="F25" s="49"/>
    </row>
    <row r="26" spans="1:6" x14ac:dyDescent="0.3">
      <c r="B26" s="49"/>
      <c r="C26" s="49"/>
      <c r="D26" s="49"/>
      <c r="E26" s="49"/>
      <c r="F26" s="49"/>
    </row>
    <row r="27" spans="1:6" x14ac:dyDescent="0.3">
      <c r="B27" s="49"/>
      <c r="C27" s="49"/>
      <c r="D27" s="49"/>
      <c r="E27" s="49"/>
      <c r="F27" s="49"/>
    </row>
  </sheetData>
  <mergeCells count="4">
    <mergeCell ref="A8:A9"/>
    <mergeCell ref="A4:F4"/>
    <mergeCell ref="B20:F20"/>
    <mergeCell ref="B22:F22"/>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85" zoomScaleNormal="100" workbookViewId="0">
      <selection activeCell="B10" sqref="B10:N13"/>
    </sheetView>
  </sheetViews>
  <sheetFormatPr defaultColWidth="9.21875" defaultRowHeight="13.8" x14ac:dyDescent="0.25"/>
  <cols>
    <col min="1" max="1" width="39.77734375" style="1" customWidth="1"/>
    <col min="2" max="4" width="16.21875" style="1" customWidth="1"/>
    <col min="5" max="5" width="12" style="1" customWidth="1"/>
    <col min="6" max="16384" width="9.21875" style="1"/>
  </cols>
  <sheetData>
    <row r="1" spans="1:14" ht="15.6" x14ac:dyDescent="0.25">
      <c r="A1" s="62" t="s">
        <v>193</v>
      </c>
      <c r="B1" s="62"/>
      <c r="C1" s="62"/>
      <c r="D1" s="62"/>
      <c r="E1" s="62"/>
      <c r="F1" s="62"/>
      <c r="G1" s="62"/>
      <c r="H1" s="62"/>
      <c r="I1" s="62"/>
      <c r="J1" s="62"/>
      <c r="K1" s="62"/>
      <c r="L1" s="62"/>
      <c r="M1" s="62"/>
      <c r="N1" s="62"/>
    </row>
    <row r="2" spans="1:14" ht="15.6" x14ac:dyDescent="0.3">
      <c r="A2" t="s">
        <v>280</v>
      </c>
      <c r="B2" s="62"/>
      <c r="C2" s="62"/>
      <c r="D2" s="62"/>
      <c r="E2" s="62"/>
      <c r="F2" s="62"/>
      <c r="G2" s="62"/>
      <c r="H2" s="62"/>
      <c r="I2" s="62"/>
      <c r="J2" s="62"/>
      <c r="K2" s="62"/>
      <c r="L2" s="62"/>
      <c r="M2" s="62"/>
      <c r="N2" s="62"/>
    </row>
    <row r="3" spans="1:14" x14ac:dyDescent="0.25">
      <c r="A3" s="3"/>
      <c r="B3" s="3"/>
      <c r="C3" s="3"/>
      <c r="D3" s="3"/>
      <c r="E3" s="3"/>
    </row>
    <row r="4" spans="1:14" ht="17.25" customHeight="1" x14ac:dyDescent="0.25">
      <c r="A4" s="7" t="s">
        <v>28</v>
      </c>
      <c r="B4" s="4" t="s">
        <v>69</v>
      </c>
      <c r="C4" s="4" t="s">
        <v>71</v>
      </c>
      <c r="D4" s="8" t="s">
        <v>70</v>
      </c>
      <c r="E4" s="8" t="s">
        <v>70</v>
      </c>
    </row>
    <row r="5" spans="1:14" ht="16.5" customHeight="1" x14ac:dyDescent="0.25">
      <c r="A5" s="6" t="s">
        <v>77</v>
      </c>
      <c r="B5" s="75">
        <v>4</v>
      </c>
      <c r="C5" s="75">
        <v>4</v>
      </c>
      <c r="D5" s="75">
        <v>5</v>
      </c>
      <c r="E5" s="75">
        <v>5</v>
      </c>
    </row>
    <row r="6" spans="1:14" ht="16.5" customHeight="1" x14ac:dyDescent="0.25">
      <c r="A6" s="6" t="s">
        <v>43</v>
      </c>
      <c r="B6" s="75">
        <v>2</v>
      </c>
      <c r="C6" s="75">
        <v>2</v>
      </c>
      <c r="D6" s="75">
        <v>2</v>
      </c>
      <c r="E6" s="75">
        <v>2</v>
      </c>
    </row>
    <row r="7" spans="1:14" ht="16.5" customHeight="1" x14ac:dyDescent="0.25">
      <c r="A7" s="6" t="s">
        <v>68</v>
      </c>
      <c r="B7" s="75">
        <f>B5-B6</f>
        <v>2</v>
      </c>
      <c r="C7" s="75">
        <f>C5-C6</f>
        <v>2</v>
      </c>
      <c r="D7" s="75">
        <f>D5-D6</f>
        <v>3</v>
      </c>
      <c r="E7" s="75">
        <f>E5-E6</f>
        <v>3</v>
      </c>
    </row>
    <row r="8" spans="1:14" ht="16.5" customHeight="1" x14ac:dyDescent="0.25">
      <c r="A8" s="5" t="s">
        <v>72</v>
      </c>
      <c r="B8" s="74">
        <v>1.78</v>
      </c>
      <c r="C8" s="74">
        <v>1.71</v>
      </c>
      <c r="D8" s="74">
        <v>1.65</v>
      </c>
      <c r="E8" s="74">
        <v>1.65</v>
      </c>
    </row>
    <row r="10" spans="1:14" x14ac:dyDescent="0.25">
      <c r="A10" s="281" t="s">
        <v>67</v>
      </c>
      <c r="B10" s="282" t="s">
        <v>279</v>
      </c>
      <c r="C10" s="283"/>
      <c r="D10" s="283"/>
      <c r="E10" s="283"/>
      <c r="F10" s="283"/>
      <c r="G10" s="283"/>
      <c r="H10" s="283"/>
      <c r="I10" s="283"/>
      <c r="J10" s="283"/>
      <c r="K10" s="283"/>
      <c r="L10" s="283"/>
      <c r="M10" s="283"/>
      <c r="N10" s="283"/>
    </row>
    <row r="11" spans="1:14" x14ac:dyDescent="0.25">
      <c r="A11" s="281"/>
      <c r="B11" s="283"/>
      <c r="C11" s="283"/>
      <c r="D11" s="283"/>
      <c r="E11" s="283"/>
      <c r="F11" s="283"/>
      <c r="G11" s="283"/>
      <c r="H11" s="283"/>
      <c r="I11" s="283"/>
      <c r="J11" s="283"/>
      <c r="K11" s="283"/>
      <c r="L11" s="283"/>
      <c r="M11" s="283"/>
      <c r="N11" s="283"/>
    </row>
    <row r="12" spans="1:14" x14ac:dyDescent="0.25">
      <c r="A12" s="281"/>
      <c r="B12" s="283"/>
      <c r="C12" s="283"/>
      <c r="D12" s="283"/>
      <c r="E12" s="283"/>
      <c r="F12" s="283"/>
      <c r="G12" s="283"/>
      <c r="H12" s="283"/>
      <c r="I12" s="283"/>
      <c r="J12" s="283"/>
      <c r="K12" s="283"/>
      <c r="L12" s="283"/>
      <c r="M12" s="283"/>
      <c r="N12" s="283"/>
    </row>
    <row r="13" spans="1:14" x14ac:dyDescent="0.25">
      <c r="A13" s="281"/>
      <c r="B13" s="283"/>
      <c r="C13" s="283"/>
      <c r="D13" s="283"/>
      <c r="E13" s="283"/>
      <c r="F13" s="283"/>
      <c r="G13" s="283"/>
      <c r="H13" s="283"/>
      <c r="I13" s="283"/>
      <c r="J13" s="283"/>
      <c r="K13" s="283"/>
      <c r="L13" s="283"/>
      <c r="M13" s="283"/>
      <c r="N13" s="283"/>
    </row>
    <row r="14" spans="1:14" x14ac:dyDescent="0.25">
      <c r="B14" s="2"/>
      <c r="C14" s="2"/>
      <c r="D14" s="2"/>
      <c r="E14" s="2"/>
    </row>
    <row r="15" spans="1:14" x14ac:dyDescent="0.25">
      <c r="B15" s="2"/>
      <c r="C15" s="2"/>
      <c r="D15" s="2"/>
      <c r="E15" s="2"/>
    </row>
    <row r="16" spans="1:14" x14ac:dyDescent="0.25">
      <c r="B16" s="2"/>
      <c r="C16" s="2"/>
      <c r="D16" s="2"/>
      <c r="E16" s="2"/>
    </row>
    <row r="17" spans="2:5" x14ac:dyDescent="0.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showGridLines="0" zoomScale="65" zoomScaleNormal="85" workbookViewId="0">
      <selection activeCell="BC31" sqref="BC31"/>
    </sheetView>
  </sheetViews>
  <sheetFormatPr defaultRowHeight="14.4" x14ac:dyDescent="0.3"/>
  <cols>
    <col min="2" max="2" width="2.33203125" customWidth="1"/>
    <col min="11" max="11" width="12.88671875" customWidth="1"/>
    <col min="12" max="12" width="14" customWidth="1"/>
    <col min="13" max="13" width="14.33203125" customWidth="1"/>
    <col min="18" max="18" width="2.33203125" customWidth="1"/>
    <col min="20" max="20" width="2.33203125" customWidth="1"/>
    <col min="36" max="36" width="2.33203125" customWidth="1"/>
    <col min="38" max="38" width="2.33203125" customWidth="1"/>
    <col min="54" max="54" width="2.33203125" customWidth="1"/>
    <col min="56" max="56" width="2.33203125" customWidth="1"/>
    <col min="72" max="72" width="2.33203125" customWidth="1"/>
    <col min="74" max="74" width="2.33203125" customWidth="1"/>
    <col min="87" max="87" width="11.5546875" customWidth="1"/>
    <col min="90" max="90" width="2.33203125" customWidth="1"/>
  </cols>
  <sheetData>
    <row r="1" spans="2:93" ht="6.75" customHeight="1" x14ac:dyDescent="0.3"/>
    <row r="3" spans="2:93" x14ac:dyDescent="0.3">
      <c r="B3" s="285" t="s">
        <v>353</v>
      </c>
      <c r="C3" s="285"/>
      <c r="D3" s="285"/>
      <c r="E3" s="285"/>
      <c r="F3" s="285"/>
      <c r="G3" s="285"/>
      <c r="H3" s="285"/>
      <c r="I3" s="285"/>
      <c r="J3" s="285"/>
      <c r="K3" s="285"/>
      <c r="L3" s="285"/>
      <c r="M3" s="285"/>
      <c r="N3" s="285"/>
      <c r="O3" s="285"/>
      <c r="P3" s="285"/>
      <c r="Q3" s="285"/>
      <c r="R3" s="285"/>
      <c r="T3" s="285" t="s">
        <v>354</v>
      </c>
      <c r="U3" s="285"/>
      <c r="V3" s="285"/>
      <c r="W3" s="285"/>
      <c r="X3" s="285"/>
      <c r="Y3" s="285"/>
      <c r="Z3" s="285"/>
      <c r="AA3" s="285"/>
      <c r="AB3" s="285"/>
      <c r="AC3" s="285"/>
      <c r="AD3" s="285"/>
      <c r="AE3" s="285"/>
      <c r="AF3" s="285"/>
      <c r="AG3" s="285"/>
      <c r="AH3" s="285"/>
      <c r="AI3" s="285"/>
      <c r="AJ3" s="285"/>
      <c r="AL3" s="285" t="s">
        <v>355</v>
      </c>
      <c r="AM3" s="285"/>
      <c r="AN3" s="285"/>
      <c r="AO3" s="285"/>
      <c r="AP3" s="285"/>
      <c r="AQ3" s="285"/>
      <c r="AR3" s="285"/>
      <c r="AS3" s="285"/>
      <c r="AT3" s="285"/>
      <c r="AU3" s="285"/>
      <c r="AV3" s="285"/>
      <c r="AW3" s="285"/>
      <c r="AX3" s="285"/>
      <c r="AY3" s="285"/>
      <c r="AZ3" s="285"/>
      <c r="BA3" s="285"/>
      <c r="BB3" s="285"/>
      <c r="BD3" s="285" t="s">
        <v>143</v>
      </c>
      <c r="BE3" s="285"/>
      <c r="BF3" s="285"/>
      <c r="BG3" s="285"/>
      <c r="BH3" s="285"/>
      <c r="BI3" s="285"/>
      <c r="BJ3" s="285"/>
      <c r="BK3" s="285"/>
      <c r="BL3" s="285"/>
      <c r="BM3" s="285"/>
      <c r="BN3" s="285"/>
      <c r="BO3" s="285"/>
      <c r="BP3" s="285"/>
      <c r="BQ3" s="285"/>
      <c r="BR3" s="285"/>
      <c r="BS3" s="285"/>
      <c r="BT3" s="285"/>
      <c r="BV3" s="285" t="s">
        <v>356</v>
      </c>
      <c r="BW3" s="285"/>
      <c r="BX3" s="285"/>
      <c r="BY3" s="285"/>
      <c r="BZ3" s="285"/>
      <c r="CA3" s="285"/>
      <c r="CB3" s="285"/>
      <c r="CC3" s="285"/>
      <c r="CD3" s="285"/>
      <c r="CE3" s="285"/>
      <c r="CF3" s="285"/>
      <c r="CG3" s="285"/>
      <c r="CH3" s="285"/>
      <c r="CI3" s="285"/>
      <c r="CJ3" s="285"/>
      <c r="CK3" s="285"/>
      <c r="CL3" s="285"/>
      <c r="CM3" s="285"/>
      <c r="CN3" s="285"/>
      <c r="CO3" s="285"/>
    </row>
    <row r="4" spans="2:93" s="9" customFormat="1" ht="8.4" customHeight="1" x14ac:dyDescent="0.3">
      <c r="B4" s="285"/>
      <c r="C4" s="285"/>
      <c r="D4" s="285"/>
      <c r="E4" s="285"/>
      <c r="F4" s="285"/>
      <c r="G4" s="285"/>
      <c r="H4" s="285"/>
      <c r="I4" s="285"/>
      <c r="J4" s="285"/>
      <c r="K4" s="285"/>
      <c r="L4" s="285"/>
      <c r="M4" s="285"/>
      <c r="N4" s="285"/>
      <c r="O4" s="285"/>
      <c r="P4" s="285"/>
      <c r="Q4" s="285"/>
      <c r="R4" s="285"/>
      <c r="T4" s="285"/>
      <c r="U4" s="285"/>
      <c r="V4" s="285"/>
      <c r="W4" s="285"/>
      <c r="X4" s="285"/>
      <c r="Y4" s="285"/>
      <c r="Z4" s="285"/>
      <c r="AA4" s="285"/>
      <c r="AB4" s="285"/>
      <c r="AC4" s="285"/>
      <c r="AD4" s="285"/>
      <c r="AE4" s="285"/>
      <c r="AF4" s="285"/>
      <c r="AG4" s="285"/>
      <c r="AH4" s="285"/>
      <c r="AI4" s="285"/>
      <c r="AJ4" s="285"/>
      <c r="AL4" s="285"/>
      <c r="AM4" s="285"/>
      <c r="AN4" s="285"/>
      <c r="AO4" s="285"/>
      <c r="AP4" s="285"/>
      <c r="AQ4" s="285"/>
      <c r="AR4" s="285"/>
      <c r="AS4" s="285"/>
      <c r="AT4" s="285"/>
      <c r="AU4" s="285"/>
      <c r="AV4" s="285"/>
      <c r="AW4" s="285"/>
      <c r="AX4" s="285"/>
      <c r="AY4" s="285"/>
      <c r="AZ4" s="285"/>
      <c r="BA4" s="285"/>
      <c r="BB4" s="285"/>
      <c r="BD4" s="285"/>
      <c r="BE4" s="285"/>
      <c r="BF4" s="285"/>
      <c r="BG4" s="285"/>
      <c r="BH4" s="285"/>
      <c r="BI4" s="285"/>
      <c r="BJ4" s="285"/>
      <c r="BK4" s="285"/>
      <c r="BL4" s="285"/>
      <c r="BM4" s="285"/>
      <c r="BN4" s="285"/>
      <c r="BO4" s="285"/>
      <c r="BP4" s="285"/>
      <c r="BQ4" s="285"/>
      <c r="BR4" s="285"/>
      <c r="BS4" s="285"/>
      <c r="BT4" s="285"/>
      <c r="BV4" s="285"/>
      <c r="BW4" s="285"/>
      <c r="BX4" s="285"/>
      <c r="BY4" s="285"/>
      <c r="BZ4" s="285"/>
      <c r="CA4" s="285"/>
      <c r="CB4" s="285"/>
      <c r="CC4" s="285"/>
      <c r="CD4" s="285"/>
      <c r="CE4" s="285"/>
      <c r="CF4" s="285"/>
      <c r="CG4" s="285"/>
      <c r="CH4" s="285"/>
      <c r="CI4" s="285"/>
      <c r="CJ4" s="285"/>
      <c r="CK4" s="285"/>
      <c r="CL4" s="285"/>
      <c r="CM4" s="285"/>
      <c r="CN4" s="285"/>
      <c r="CO4" s="285"/>
    </row>
    <row r="5" spans="2:93" s="173" customFormat="1" ht="17.399999999999999" x14ac:dyDescent="0.3">
      <c r="B5" s="285"/>
      <c r="C5" s="285"/>
      <c r="D5" s="285"/>
      <c r="E5" s="285"/>
      <c r="F5" s="285"/>
      <c r="G5" s="285"/>
      <c r="H5" s="285"/>
      <c r="I5" s="285"/>
      <c r="J5" s="285"/>
      <c r="K5" s="285"/>
      <c r="L5" s="285"/>
      <c r="M5" s="285"/>
      <c r="N5" s="285"/>
      <c r="O5" s="285"/>
      <c r="P5" s="285"/>
      <c r="Q5" s="285"/>
      <c r="R5" s="285"/>
      <c r="T5" s="285"/>
      <c r="U5" s="285"/>
      <c r="V5" s="285"/>
      <c r="W5" s="285"/>
      <c r="X5" s="285"/>
      <c r="Y5" s="285"/>
      <c r="Z5" s="285"/>
      <c r="AA5" s="285"/>
      <c r="AB5" s="285"/>
      <c r="AC5" s="285"/>
      <c r="AD5" s="285"/>
      <c r="AE5" s="285"/>
      <c r="AF5" s="285"/>
      <c r="AG5" s="285"/>
      <c r="AH5" s="285"/>
      <c r="AI5" s="285"/>
      <c r="AJ5" s="285"/>
      <c r="AL5" s="285"/>
      <c r="AM5" s="285"/>
      <c r="AN5" s="285"/>
      <c r="AO5" s="285"/>
      <c r="AP5" s="285"/>
      <c r="AQ5" s="285"/>
      <c r="AR5" s="285"/>
      <c r="AS5" s="285"/>
      <c r="AT5" s="285"/>
      <c r="AU5" s="285"/>
      <c r="AV5" s="285"/>
      <c r="AW5" s="285"/>
      <c r="AX5" s="285"/>
      <c r="AY5" s="285"/>
      <c r="AZ5" s="285"/>
      <c r="BA5" s="285"/>
      <c r="BB5" s="285"/>
      <c r="BD5" s="285"/>
      <c r="BE5" s="285"/>
      <c r="BF5" s="285"/>
      <c r="BG5" s="285"/>
      <c r="BH5" s="285"/>
      <c r="BI5" s="285"/>
      <c r="BJ5" s="285"/>
      <c r="BK5" s="285"/>
      <c r="BL5" s="285"/>
      <c r="BM5" s="285"/>
      <c r="BN5" s="285"/>
      <c r="BO5" s="285"/>
      <c r="BP5" s="285"/>
      <c r="BQ5" s="285"/>
      <c r="BR5" s="285"/>
      <c r="BS5" s="285"/>
      <c r="BT5" s="285"/>
      <c r="BV5" s="285"/>
      <c r="BW5" s="285"/>
      <c r="BX5" s="285"/>
      <c r="BY5" s="285"/>
      <c r="BZ5" s="285"/>
      <c r="CA5" s="285"/>
      <c r="CB5" s="285"/>
      <c r="CC5" s="285"/>
      <c r="CD5" s="285"/>
      <c r="CE5" s="285"/>
      <c r="CF5" s="285"/>
      <c r="CG5" s="285"/>
      <c r="CH5" s="285"/>
      <c r="CI5" s="285"/>
      <c r="CJ5" s="285"/>
      <c r="CK5" s="285"/>
      <c r="CL5" s="285"/>
      <c r="CM5" s="285"/>
      <c r="CN5" s="285"/>
      <c r="CO5" s="285"/>
    </row>
    <row r="6" spans="2:93" s="173" customFormat="1" ht="4.95" customHeight="1" x14ac:dyDescent="0.3">
      <c r="B6" s="285"/>
      <c r="C6" s="285"/>
      <c r="D6" s="285"/>
      <c r="E6" s="285"/>
      <c r="F6" s="285"/>
      <c r="G6" s="285"/>
      <c r="H6" s="285"/>
      <c r="I6" s="285"/>
      <c r="J6" s="285"/>
      <c r="K6" s="285"/>
      <c r="L6" s="285"/>
      <c r="M6" s="285"/>
      <c r="N6" s="285"/>
      <c r="O6" s="285"/>
      <c r="P6" s="285"/>
      <c r="Q6" s="285"/>
      <c r="R6" s="285"/>
      <c r="T6" s="285"/>
      <c r="U6" s="285"/>
      <c r="V6" s="285"/>
      <c r="W6" s="285"/>
      <c r="X6" s="285"/>
      <c r="Y6" s="285"/>
      <c r="Z6" s="285"/>
      <c r="AA6" s="285"/>
      <c r="AB6" s="285"/>
      <c r="AC6" s="285"/>
      <c r="AD6" s="285"/>
      <c r="AE6" s="285"/>
      <c r="AF6" s="285"/>
      <c r="AG6" s="285"/>
      <c r="AH6" s="285"/>
      <c r="AI6" s="285"/>
      <c r="AJ6" s="285"/>
      <c r="AL6" s="285"/>
      <c r="AM6" s="285"/>
      <c r="AN6" s="285"/>
      <c r="AO6" s="285"/>
      <c r="AP6" s="285"/>
      <c r="AQ6" s="285"/>
      <c r="AR6" s="285"/>
      <c r="AS6" s="285"/>
      <c r="AT6" s="285"/>
      <c r="AU6" s="285"/>
      <c r="AV6" s="285"/>
      <c r="AW6" s="285"/>
      <c r="AX6" s="285"/>
      <c r="AY6" s="285"/>
      <c r="AZ6" s="285"/>
      <c r="BA6" s="285"/>
      <c r="BB6" s="285"/>
      <c r="BD6" s="285"/>
      <c r="BE6" s="285"/>
      <c r="BF6" s="285"/>
      <c r="BG6" s="285"/>
      <c r="BH6" s="285"/>
      <c r="BI6" s="285"/>
      <c r="BJ6" s="285"/>
      <c r="BK6" s="285"/>
      <c r="BL6" s="285"/>
      <c r="BM6" s="285"/>
      <c r="BN6" s="285"/>
      <c r="BO6" s="285"/>
      <c r="BP6" s="285"/>
      <c r="BQ6" s="285"/>
      <c r="BR6" s="285"/>
      <c r="BS6" s="285"/>
      <c r="BT6" s="285"/>
      <c r="BV6" s="285"/>
      <c r="BW6" s="285"/>
      <c r="BX6" s="285"/>
      <c r="BY6" s="285"/>
      <c r="BZ6" s="285"/>
      <c r="CA6" s="285"/>
      <c r="CB6" s="285"/>
      <c r="CC6" s="285"/>
      <c r="CD6" s="285"/>
      <c r="CE6" s="285"/>
      <c r="CF6" s="285"/>
      <c r="CG6" s="285"/>
      <c r="CH6" s="285"/>
      <c r="CI6" s="285"/>
      <c r="CJ6" s="285"/>
      <c r="CK6" s="285"/>
      <c r="CL6" s="285"/>
      <c r="CM6" s="285"/>
      <c r="CN6" s="285"/>
      <c r="CO6" s="285"/>
    </row>
    <row r="7" spans="2:93" s="19" customFormat="1" ht="5.4" customHeight="1" x14ac:dyDescent="0.25">
      <c r="B7" s="284" t="s">
        <v>357</v>
      </c>
      <c r="C7" s="284"/>
      <c r="D7" s="284"/>
      <c r="E7" s="284"/>
      <c r="F7" s="284"/>
      <c r="G7" s="284"/>
      <c r="H7" s="284"/>
      <c r="I7" s="284"/>
      <c r="J7" s="284"/>
      <c r="K7" s="284"/>
      <c r="L7" s="284"/>
      <c r="M7" s="284"/>
      <c r="N7" s="284"/>
      <c r="O7" s="284"/>
      <c r="P7" s="284"/>
      <c r="Q7" s="284"/>
      <c r="R7" s="284"/>
      <c r="T7" s="284" t="s">
        <v>358</v>
      </c>
      <c r="U7" s="284"/>
      <c r="V7" s="284"/>
      <c r="W7" s="284"/>
      <c r="X7" s="284"/>
      <c r="Y7" s="284"/>
      <c r="Z7" s="284"/>
      <c r="AA7" s="284"/>
      <c r="AB7" s="284"/>
      <c r="AC7" s="284"/>
      <c r="AD7" s="284"/>
      <c r="AE7" s="284"/>
      <c r="AF7" s="284"/>
      <c r="AG7" s="284"/>
      <c r="AH7" s="284"/>
      <c r="AI7" s="284"/>
      <c r="AJ7" s="284"/>
      <c r="AL7" s="284" t="s">
        <v>359</v>
      </c>
      <c r="AM7" s="284"/>
      <c r="AN7" s="284"/>
      <c r="AO7" s="284"/>
      <c r="AP7" s="284"/>
      <c r="AQ7" s="284"/>
      <c r="AR7" s="284"/>
      <c r="AS7" s="284"/>
      <c r="AT7" s="284"/>
      <c r="AU7" s="284"/>
      <c r="AV7" s="284"/>
      <c r="AW7" s="284"/>
      <c r="AX7" s="284"/>
      <c r="AY7" s="284"/>
      <c r="AZ7" s="284"/>
      <c r="BA7" s="284"/>
      <c r="BB7" s="284"/>
      <c r="BD7" s="284" t="s">
        <v>360</v>
      </c>
      <c r="BE7" s="284"/>
      <c r="BF7" s="284"/>
      <c r="BG7" s="284"/>
      <c r="BH7" s="284"/>
      <c r="BI7" s="284"/>
      <c r="BJ7" s="284"/>
      <c r="BK7" s="284"/>
      <c r="BL7" s="284"/>
      <c r="BM7" s="284"/>
      <c r="BN7" s="284"/>
      <c r="BO7" s="284"/>
      <c r="BP7" s="284"/>
      <c r="BQ7" s="284"/>
      <c r="BR7" s="284"/>
      <c r="BS7" s="284"/>
      <c r="BT7" s="284"/>
      <c r="BV7" s="284" t="s">
        <v>361</v>
      </c>
      <c r="BW7" s="284"/>
      <c r="BX7" s="284"/>
      <c r="BY7" s="284"/>
      <c r="BZ7" s="284"/>
      <c r="CA7" s="284"/>
      <c r="CB7" s="284"/>
      <c r="CC7" s="284"/>
      <c r="CD7" s="284"/>
      <c r="CE7" s="284"/>
      <c r="CF7" s="284"/>
      <c r="CG7" s="284"/>
      <c r="CH7" s="284"/>
      <c r="CI7" s="284"/>
      <c r="CJ7" s="284"/>
      <c r="CK7" s="284"/>
      <c r="CL7" s="284"/>
      <c r="CM7" s="284"/>
      <c r="CN7" s="284"/>
      <c r="CO7" s="284"/>
    </row>
    <row r="8" spans="2:93" s="19" customFormat="1" ht="13.8" x14ac:dyDescent="0.25">
      <c r="B8" s="284"/>
      <c r="C8" s="284"/>
      <c r="D8" s="284"/>
      <c r="E8" s="284"/>
      <c r="F8" s="284"/>
      <c r="G8" s="284"/>
      <c r="H8" s="284"/>
      <c r="I8" s="284"/>
      <c r="J8" s="284"/>
      <c r="K8" s="284"/>
      <c r="L8" s="284"/>
      <c r="M8" s="284"/>
      <c r="N8" s="284"/>
      <c r="O8" s="284"/>
      <c r="P8" s="284"/>
      <c r="Q8" s="284"/>
      <c r="R8" s="284"/>
      <c r="T8" s="284"/>
      <c r="U8" s="284"/>
      <c r="V8" s="284"/>
      <c r="W8" s="284"/>
      <c r="X8" s="284"/>
      <c r="Y8" s="284"/>
      <c r="Z8" s="284"/>
      <c r="AA8" s="284"/>
      <c r="AB8" s="284"/>
      <c r="AC8" s="284"/>
      <c r="AD8" s="284"/>
      <c r="AE8" s="284"/>
      <c r="AF8" s="284"/>
      <c r="AG8" s="284"/>
      <c r="AH8" s="284"/>
      <c r="AI8" s="284"/>
      <c r="AJ8" s="284"/>
      <c r="AL8" s="284"/>
      <c r="AM8" s="284"/>
      <c r="AN8" s="284"/>
      <c r="AO8" s="284"/>
      <c r="AP8" s="284"/>
      <c r="AQ8" s="284"/>
      <c r="AR8" s="284"/>
      <c r="AS8" s="284"/>
      <c r="AT8" s="284"/>
      <c r="AU8" s="284"/>
      <c r="AV8" s="284"/>
      <c r="AW8" s="284"/>
      <c r="AX8" s="284"/>
      <c r="AY8" s="284"/>
      <c r="AZ8" s="284"/>
      <c r="BA8" s="284"/>
      <c r="BB8" s="284"/>
      <c r="BD8" s="284"/>
      <c r="BE8" s="284"/>
      <c r="BF8" s="284"/>
      <c r="BG8" s="284"/>
      <c r="BH8" s="284"/>
      <c r="BI8" s="284"/>
      <c r="BJ8" s="284"/>
      <c r="BK8" s="284"/>
      <c r="BL8" s="284"/>
      <c r="BM8" s="284"/>
      <c r="BN8" s="284"/>
      <c r="BO8" s="284"/>
      <c r="BP8" s="284"/>
      <c r="BQ8" s="284"/>
      <c r="BR8" s="284"/>
      <c r="BS8" s="284"/>
      <c r="BT8" s="284"/>
      <c r="BV8" s="284"/>
      <c r="BW8" s="284"/>
      <c r="BX8" s="284"/>
      <c r="BY8" s="284"/>
      <c r="BZ8" s="284"/>
      <c r="CA8" s="284"/>
      <c r="CB8" s="284"/>
      <c r="CC8" s="284"/>
      <c r="CD8" s="284"/>
      <c r="CE8" s="284"/>
      <c r="CF8" s="284"/>
      <c r="CG8" s="284"/>
      <c r="CH8" s="284"/>
      <c r="CI8" s="284"/>
      <c r="CJ8" s="284"/>
      <c r="CK8" s="284"/>
      <c r="CL8" s="284"/>
      <c r="CM8" s="284"/>
      <c r="CN8" s="284"/>
      <c r="CO8" s="284"/>
    </row>
    <row r="9" spans="2:93" s="19" customFormat="1" ht="13.8" x14ac:dyDescent="0.25">
      <c r="B9" s="284"/>
      <c r="C9" s="284"/>
      <c r="D9" s="284"/>
      <c r="E9" s="284"/>
      <c r="F9" s="284"/>
      <c r="G9" s="284"/>
      <c r="H9" s="284"/>
      <c r="I9" s="284"/>
      <c r="J9" s="284"/>
      <c r="K9" s="284"/>
      <c r="L9" s="284"/>
      <c r="M9" s="284"/>
      <c r="N9" s="284"/>
      <c r="O9" s="284"/>
      <c r="P9" s="284"/>
      <c r="Q9" s="284"/>
      <c r="R9" s="284"/>
      <c r="T9" s="284"/>
      <c r="U9" s="284"/>
      <c r="V9" s="284"/>
      <c r="W9" s="284"/>
      <c r="X9" s="284"/>
      <c r="Y9" s="284"/>
      <c r="Z9" s="284"/>
      <c r="AA9" s="284"/>
      <c r="AB9" s="284"/>
      <c r="AC9" s="284"/>
      <c r="AD9" s="284"/>
      <c r="AE9" s="284"/>
      <c r="AF9" s="284"/>
      <c r="AG9" s="284"/>
      <c r="AH9" s="284"/>
      <c r="AI9" s="284"/>
      <c r="AJ9" s="284"/>
      <c r="AL9" s="284"/>
      <c r="AM9" s="284"/>
      <c r="AN9" s="284"/>
      <c r="AO9" s="284"/>
      <c r="AP9" s="284"/>
      <c r="AQ9" s="284"/>
      <c r="AR9" s="284"/>
      <c r="AS9" s="284"/>
      <c r="AT9" s="284"/>
      <c r="AU9" s="284"/>
      <c r="AV9" s="284"/>
      <c r="AW9" s="284"/>
      <c r="AX9" s="284"/>
      <c r="AY9" s="284"/>
      <c r="AZ9" s="284"/>
      <c r="BA9" s="284"/>
      <c r="BB9" s="284"/>
      <c r="BD9" s="284"/>
      <c r="BE9" s="284"/>
      <c r="BF9" s="284"/>
      <c r="BG9" s="284"/>
      <c r="BH9" s="284"/>
      <c r="BI9" s="284"/>
      <c r="BJ9" s="284"/>
      <c r="BK9" s="284"/>
      <c r="BL9" s="284"/>
      <c r="BM9" s="284"/>
      <c r="BN9" s="284"/>
      <c r="BO9" s="284"/>
      <c r="BP9" s="284"/>
      <c r="BQ9" s="284"/>
      <c r="BR9" s="284"/>
      <c r="BS9" s="284"/>
      <c r="BT9" s="284"/>
      <c r="BV9" s="284"/>
      <c r="BW9" s="284"/>
      <c r="BX9" s="284"/>
      <c r="BY9" s="284"/>
      <c r="BZ9" s="284"/>
      <c r="CA9" s="284"/>
      <c r="CB9" s="284"/>
      <c r="CC9" s="284"/>
      <c r="CD9" s="284"/>
      <c r="CE9" s="284"/>
      <c r="CF9" s="284"/>
      <c r="CG9" s="284"/>
      <c r="CH9" s="284"/>
      <c r="CI9" s="284"/>
      <c r="CJ9" s="284"/>
      <c r="CK9" s="284"/>
      <c r="CL9" s="284"/>
      <c r="CM9" s="284"/>
      <c r="CN9" s="284"/>
      <c r="CO9" s="284"/>
    </row>
    <row r="10" spans="2:93" s="19" customFormat="1" ht="5.4" customHeight="1" x14ac:dyDescent="0.25">
      <c r="B10" s="284"/>
      <c r="C10" s="284"/>
      <c r="D10" s="284"/>
      <c r="E10" s="284"/>
      <c r="F10" s="284"/>
      <c r="G10" s="284"/>
      <c r="H10" s="284"/>
      <c r="I10" s="284"/>
      <c r="J10" s="284"/>
      <c r="K10" s="284"/>
      <c r="L10" s="284"/>
      <c r="M10" s="284"/>
      <c r="N10" s="284"/>
      <c r="O10" s="284"/>
      <c r="P10" s="284"/>
      <c r="Q10" s="284"/>
      <c r="R10" s="284"/>
      <c r="T10" s="284"/>
      <c r="U10" s="284"/>
      <c r="V10" s="284"/>
      <c r="W10" s="284"/>
      <c r="X10" s="284"/>
      <c r="Y10" s="284"/>
      <c r="Z10" s="284"/>
      <c r="AA10" s="284"/>
      <c r="AB10" s="284"/>
      <c r="AC10" s="284"/>
      <c r="AD10" s="284"/>
      <c r="AE10" s="284"/>
      <c r="AF10" s="284"/>
      <c r="AG10" s="284"/>
      <c r="AH10" s="284"/>
      <c r="AI10" s="284"/>
      <c r="AJ10" s="284"/>
      <c r="AL10" s="284"/>
      <c r="AM10" s="284"/>
      <c r="AN10" s="284"/>
      <c r="AO10" s="284"/>
      <c r="AP10" s="284"/>
      <c r="AQ10" s="284"/>
      <c r="AR10" s="284"/>
      <c r="AS10" s="284"/>
      <c r="AT10" s="284"/>
      <c r="AU10" s="284"/>
      <c r="AV10" s="284"/>
      <c r="AW10" s="284"/>
      <c r="AX10" s="284"/>
      <c r="AY10" s="284"/>
      <c r="AZ10" s="284"/>
      <c r="BA10" s="284"/>
      <c r="BB10" s="284"/>
      <c r="BD10" s="284"/>
      <c r="BE10" s="284"/>
      <c r="BF10" s="284"/>
      <c r="BG10" s="284"/>
      <c r="BH10" s="284"/>
      <c r="BI10" s="284"/>
      <c r="BJ10" s="284"/>
      <c r="BK10" s="284"/>
      <c r="BL10" s="284"/>
      <c r="BM10" s="284"/>
      <c r="BN10" s="284"/>
      <c r="BO10" s="284"/>
      <c r="BP10" s="284"/>
      <c r="BQ10" s="284"/>
      <c r="BR10" s="284"/>
      <c r="BS10" s="284"/>
      <c r="BT10" s="284"/>
      <c r="BV10" s="284"/>
      <c r="BW10" s="284"/>
      <c r="BX10" s="284"/>
      <c r="BY10" s="284"/>
      <c r="BZ10" s="284"/>
      <c r="CA10" s="284"/>
      <c r="CB10" s="284"/>
      <c r="CC10" s="284"/>
      <c r="CD10" s="284"/>
      <c r="CE10" s="284"/>
      <c r="CF10" s="284"/>
      <c r="CG10" s="284"/>
      <c r="CH10" s="284"/>
      <c r="CI10" s="284"/>
      <c r="CJ10" s="284"/>
      <c r="CK10" s="284"/>
      <c r="CL10" s="284"/>
      <c r="CM10" s="284"/>
      <c r="CN10" s="284"/>
      <c r="CO10" s="284"/>
    </row>
    <row r="11" spans="2:93" s="9" customFormat="1" ht="15.6" x14ac:dyDescent="0.3">
      <c r="B11" s="165"/>
      <c r="C11" s="165"/>
      <c r="D11" s="165"/>
      <c r="E11" s="165"/>
      <c r="F11" s="165"/>
      <c r="G11" s="165"/>
      <c r="H11" s="165"/>
      <c r="I11" s="165"/>
      <c r="J11" s="165"/>
      <c r="K11" s="165"/>
      <c r="L11" s="165"/>
      <c r="M11" s="165"/>
      <c r="N11" s="165"/>
      <c r="O11" s="165"/>
      <c r="P11" s="165"/>
      <c r="Q11" s="165"/>
      <c r="R11" s="165"/>
      <c r="T11" s="165"/>
      <c r="U11" s="174"/>
      <c r="V11" s="165"/>
      <c r="W11" s="165"/>
      <c r="X11" s="165"/>
      <c r="Y11" s="165"/>
      <c r="Z11" s="165"/>
      <c r="AA11" s="165"/>
      <c r="AB11" s="165"/>
      <c r="AC11" s="165"/>
      <c r="AD11" s="165"/>
      <c r="AE11" s="165"/>
      <c r="AF11" s="165"/>
      <c r="AG11" s="165"/>
      <c r="AH11" s="165"/>
      <c r="AI11" s="165"/>
      <c r="AJ11" s="165"/>
      <c r="AL11" s="165"/>
      <c r="AM11" s="174"/>
      <c r="AN11" s="165"/>
      <c r="AO11" s="165"/>
      <c r="AP11" s="165"/>
      <c r="AQ11" s="165"/>
      <c r="AR11" s="165"/>
      <c r="AS11" s="165"/>
      <c r="AT11" s="165"/>
      <c r="AU11" s="165"/>
      <c r="AV11" s="165"/>
      <c r="AW11" s="165"/>
      <c r="AX11" s="165"/>
      <c r="AY11" s="165"/>
      <c r="AZ11" s="165"/>
      <c r="BA11" s="165"/>
      <c r="BB11" s="165"/>
      <c r="BD11" s="165"/>
      <c r="BE11" s="174"/>
      <c r="BF11" s="165"/>
      <c r="BG11" s="165"/>
      <c r="BH11" s="165"/>
      <c r="BI11" s="165"/>
      <c r="BJ11" s="165"/>
      <c r="BK11" s="165"/>
      <c r="BL11" s="165"/>
      <c r="BM11" s="165"/>
      <c r="BN11" s="165"/>
      <c r="BO11" s="165"/>
      <c r="BP11" s="165"/>
      <c r="BQ11" s="165"/>
      <c r="BR11" s="165"/>
      <c r="BS11" s="165"/>
      <c r="BT11" s="165"/>
      <c r="BV11" s="165"/>
      <c r="BW11" s="174"/>
      <c r="BX11" s="165"/>
      <c r="BY11" s="165"/>
      <c r="BZ11" s="165"/>
      <c r="CA11" s="165"/>
      <c r="CB11" s="165"/>
      <c r="CC11" s="165"/>
      <c r="CD11" s="165"/>
      <c r="CE11" s="165"/>
      <c r="CF11" s="165"/>
      <c r="CG11" s="165"/>
      <c r="CH11" s="165"/>
      <c r="CI11" s="165"/>
      <c r="CJ11" s="165"/>
      <c r="CK11" s="165"/>
      <c r="CL11" s="165"/>
      <c r="CM11" s="165"/>
      <c r="CN11" s="165"/>
      <c r="CO11" s="165"/>
    </row>
    <row r="12" spans="2:93" s="9" customFormat="1" ht="15.6" x14ac:dyDescent="0.3">
      <c r="B12" s="165"/>
      <c r="C12" s="165"/>
      <c r="D12" s="165"/>
      <c r="E12" s="165"/>
      <c r="F12" s="165"/>
      <c r="G12" s="165"/>
      <c r="H12" s="165"/>
      <c r="I12" s="165"/>
      <c r="J12" s="165"/>
      <c r="K12" s="165"/>
      <c r="L12" s="165"/>
      <c r="M12" s="165"/>
      <c r="N12" s="165"/>
      <c r="O12" s="165"/>
      <c r="P12" s="165"/>
      <c r="Q12" s="165"/>
      <c r="R12" s="165"/>
      <c r="T12" s="165"/>
      <c r="U12" s="175" t="s">
        <v>362</v>
      </c>
      <c r="V12" s="176"/>
      <c r="W12" s="176"/>
      <c r="X12" s="176"/>
      <c r="Y12" s="176"/>
      <c r="Z12" s="175" t="s">
        <v>363</v>
      </c>
      <c r="AA12" s="176"/>
      <c r="AB12" s="176"/>
      <c r="AC12" s="176"/>
      <c r="AD12" s="176"/>
      <c r="AE12" s="175" t="s">
        <v>364</v>
      </c>
      <c r="AF12" s="165"/>
      <c r="AG12" s="165"/>
      <c r="AH12" s="165"/>
      <c r="AI12" s="165"/>
      <c r="AJ12" s="165"/>
      <c r="AL12" s="165"/>
      <c r="AM12" s="177" t="s">
        <v>365</v>
      </c>
      <c r="AN12" s="165"/>
      <c r="AO12" s="165"/>
      <c r="AP12" s="165"/>
      <c r="AQ12" s="165"/>
      <c r="AR12" s="165"/>
      <c r="AS12" s="165"/>
      <c r="AT12" s="165"/>
      <c r="AU12" s="165"/>
      <c r="AV12" s="165"/>
      <c r="AW12" s="165"/>
      <c r="AX12" s="165"/>
      <c r="AY12" s="165"/>
      <c r="AZ12" s="165"/>
      <c r="BA12" s="165"/>
      <c r="BB12" s="165"/>
      <c r="BD12" s="165"/>
      <c r="BE12" s="177" t="s">
        <v>366</v>
      </c>
      <c r="BF12" s="178"/>
      <c r="BG12" s="178"/>
      <c r="BH12" s="178"/>
      <c r="BI12" s="178"/>
      <c r="BJ12" s="177" t="s">
        <v>367</v>
      </c>
      <c r="BK12" s="178"/>
      <c r="BL12" s="178"/>
      <c r="BM12" s="178"/>
      <c r="BN12" s="178"/>
      <c r="BO12" s="177" t="s">
        <v>368</v>
      </c>
      <c r="BP12" s="178"/>
      <c r="BQ12" s="178"/>
      <c r="BR12" s="178"/>
      <c r="BS12" s="165"/>
      <c r="BT12" s="165"/>
      <c r="BV12" s="165"/>
      <c r="BW12" s="174"/>
      <c r="BX12" s="165"/>
      <c r="BY12" s="165"/>
      <c r="BZ12" s="165"/>
      <c r="CA12" s="165"/>
      <c r="CB12" s="165"/>
      <c r="CC12" s="165"/>
      <c r="CD12" s="165"/>
      <c r="CE12" s="165"/>
      <c r="CF12" s="165"/>
      <c r="CG12" s="165"/>
      <c r="CH12" s="165"/>
      <c r="CI12" s="165"/>
      <c r="CJ12" s="165"/>
      <c r="CK12" s="165"/>
      <c r="CL12" s="165"/>
      <c r="CM12" s="165"/>
      <c r="CN12" s="165"/>
      <c r="CO12" s="165"/>
    </row>
    <row r="13" spans="2:93" s="9" customFormat="1" ht="15.6" x14ac:dyDescent="0.3">
      <c r="B13" s="165"/>
      <c r="C13" s="165"/>
      <c r="D13" s="165"/>
      <c r="E13" s="165"/>
      <c r="F13" s="165"/>
      <c r="G13" s="165"/>
      <c r="H13" s="165"/>
      <c r="I13" s="165"/>
      <c r="J13" s="165"/>
      <c r="K13" s="165"/>
      <c r="L13" s="165"/>
      <c r="M13" s="165"/>
      <c r="N13" s="165"/>
      <c r="O13" s="165"/>
      <c r="P13" s="165"/>
      <c r="Q13" s="165"/>
      <c r="R13" s="165"/>
      <c r="T13" s="165"/>
      <c r="U13" s="179" t="s">
        <v>369</v>
      </c>
      <c r="V13" s="180"/>
      <c r="W13" s="180"/>
      <c r="X13" s="180"/>
      <c r="Y13" s="180"/>
      <c r="Z13" s="179" t="s">
        <v>369</v>
      </c>
      <c r="AA13" s="180"/>
      <c r="AB13" s="180"/>
      <c r="AC13" s="180"/>
      <c r="AD13" s="180"/>
      <c r="AE13" s="179" t="s">
        <v>369</v>
      </c>
      <c r="AF13" s="181"/>
      <c r="AG13" s="181"/>
      <c r="AH13" s="181"/>
      <c r="AI13" s="165"/>
      <c r="AJ13" s="165"/>
      <c r="AL13" s="165"/>
      <c r="AM13" s="179" t="s">
        <v>369</v>
      </c>
      <c r="AN13" s="165"/>
      <c r="AO13" s="165"/>
      <c r="AP13" s="165"/>
      <c r="AQ13" s="165"/>
      <c r="AR13" s="165"/>
      <c r="AS13" s="165"/>
      <c r="AT13" s="165"/>
      <c r="AU13" s="165"/>
      <c r="AV13" s="165"/>
      <c r="AW13" s="165"/>
      <c r="AX13" s="165"/>
      <c r="AY13" s="165"/>
      <c r="AZ13" s="165"/>
      <c r="BA13" s="165"/>
      <c r="BB13" s="165"/>
      <c r="BD13" s="165"/>
      <c r="BE13" s="287" t="s">
        <v>370</v>
      </c>
      <c r="BF13" s="288"/>
      <c r="BG13" s="288"/>
      <c r="BH13" s="288"/>
      <c r="BI13" s="183"/>
      <c r="BJ13" s="287" t="s">
        <v>371</v>
      </c>
      <c r="BK13" s="288"/>
      <c r="BL13" s="288"/>
      <c r="BM13" s="288"/>
      <c r="BN13" s="183"/>
      <c r="BO13" s="287" t="s">
        <v>372</v>
      </c>
      <c r="BP13" s="288"/>
      <c r="BQ13" s="288"/>
      <c r="BR13" s="288"/>
      <c r="BS13" s="165"/>
      <c r="BT13" s="165"/>
      <c r="BV13" s="165"/>
      <c r="BW13" s="165"/>
      <c r="BX13" s="165"/>
      <c r="BY13" s="165"/>
      <c r="BZ13" s="165"/>
      <c r="CA13" s="165"/>
      <c r="CB13" s="165"/>
      <c r="CC13" s="165"/>
      <c r="CD13" s="165"/>
      <c r="CE13" s="165"/>
      <c r="CF13" s="165"/>
      <c r="CG13" s="165"/>
      <c r="CH13" s="165"/>
      <c r="CI13" s="165"/>
      <c r="CJ13" s="165"/>
      <c r="CK13" s="165"/>
      <c r="CL13" s="165"/>
      <c r="CM13" s="165"/>
      <c r="CN13" s="165"/>
      <c r="CO13" s="165"/>
    </row>
    <row r="14" spans="2:93" s="9" customFormat="1" ht="15.6" x14ac:dyDescent="0.3">
      <c r="B14" s="165"/>
      <c r="C14" s="165"/>
      <c r="D14" s="165"/>
      <c r="E14" s="165"/>
      <c r="F14" s="165"/>
      <c r="G14" s="165"/>
      <c r="H14" s="165"/>
      <c r="I14" s="165"/>
      <c r="J14" s="165"/>
      <c r="K14" s="165"/>
      <c r="L14" s="165"/>
      <c r="M14" s="165"/>
      <c r="N14" s="165"/>
      <c r="O14" s="165"/>
      <c r="P14" s="165"/>
      <c r="Q14" s="165"/>
      <c r="R14" s="165"/>
      <c r="T14" s="165"/>
      <c r="U14" s="289">
        <v>2300</v>
      </c>
      <c r="V14" s="290"/>
      <c r="W14" s="295" t="s">
        <v>373</v>
      </c>
      <c r="X14" s="287"/>
      <c r="Y14" s="184"/>
      <c r="Z14" s="185">
        <v>2300</v>
      </c>
      <c r="AA14" s="182" t="s">
        <v>374</v>
      </c>
      <c r="AB14" s="184"/>
      <c r="AC14" s="165"/>
      <c r="AD14" s="165"/>
      <c r="AE14" s="185">
        <v>2300</v>
      </c>
      <c r="AF14" s="182" t="s">
        <v>375</v>
      </c>
      <c r="AG14" s="165"/>
      <c r="AH14" s="165"/>
      <c r="AI14" s="165"/>
      <c r="AJ14" s="165"/>
      <c r="AL14" s="165"/>
      <c r="AM14" s="296">
        <v>2300</v>
      </c>
      <c r="AN14" s="296"/>
      <c r="AO14" s="295" t="s">
        <v>376</v>
      </c>
      <c r="AP14" s="287"/>
      <c r="AQ14" s="165"/>
      <c r="AR14" s="165"/>
      <c r="AS14" s="165"/>
      <c r="AT14" s="165"/>
      <c r="AU14" s="165"/>
      <c r="AV14" s="165"/>
      <c r="AW14" s="165"/>
      <c r="AX14" s="165"/>
      <c r="AY14" s="165"/>
      <c r="AZ14" s="165"/>
      <c r="BA14" s="165"/>
      <c r="BB14" s="165"/>
      <c r="BD14" s="165"/>
      <c r="BE14" s="288"/>
      <c r="BF14" s="288"/>
      <c r="BG14" s="288"/>
      <c r="BH14" s="288"/>
      <c r="BI14" s="183"/>
      <c r="BJ14" s="288"/>
      <c r="BK14" s="288"/>
      <c r="BL14" s="288"/>
      <c r="BM14" s="288"/>
      <c r="BN14" s="183"/>
      <c r="BO14" s="288"/>
      <c r="BP14" s="288"/>
      <c r="BQ14" s="288"/>
      <c r="BR14" s="288"/>
      <c r="BS14" s="165"/>
      <c r="BT14" s="165"/>
      <c r="BV14" s="165"/>
      <c r="BW14" s="165"/>
      <c r="BX14" s="165"/>
      <c r="BY14" s="165"/>
      <c r="BZ14" s="165"/>
      <c r="CA14" s="165"/>
      <c r="CB14" s="165"/>
      <c r="CC14" s="165"/>
      <c r="CD14" s="165"/>
      <c r="CE14" s="165"/>
      <c r="CF14" s="165"/>
      <c r="CG14" s="165"/>
      <c r="CH14" s="165"/>
      <c r="CI14" s="165"/>
      <c r="CJ14" s="165"/>
      <c r="CK14" s="165"/>
      <c r="CL14" s="165"/>
      <c r="CM14" s="165"/>
      <c r="CN14" s="165"/>
      <c r="CO14" s="165"/>
    </row>
    <row r="15" spans="2:93" s="9" customFormat="1" ht="14.4" customHeight="1" x14ac:dyDescent="0.3">
      <c r="B15" s="165"/>
      <c r="C15" s="165"/>
      <c r="D15" s="165"/>
      <c r="E15" s="165"/>
      <c r="F15" s="165"/>
      <c r="G15" s="165"/>
      <c r="H15" s="165"/>
      <c r="I15" s="165"/>
      <c r="J15" s="165"/>
      <c r="K15" s="165"/>
      <c r="L15" s="165"/>
      <c r="M15" s="165"/>
      <c r="N15" s="165"/>
      <c r="O15" s="165"/>
      <c r="P15" s="165"/>
      <c r="Q15" s="165"/>
      <c r="R15" s="165"/>
      <c r="T15" s="165"/>
      <c r="U15" s="291"/>
      <c r="V15" s="292"/>
      <c r="W15" s="287"/>
      <c r="X15" s="287"/>
      <c r="Y15" s="184"/>
      <c r="Z15" s="185">
        <v>2300</v>
      </c>
      <c r="AA15" s="182" t="s">
        <v>377</v>
      </c>
      <c r="AB15" s="184"/>
      <c r="AC15" s="165"/>
      <c r="AD15" s="165"/>
      <c r="AE15" s="185">
        <v>2300</v>
      </c>
      <c r="AF15" s="182" t="s">
        <v>378</v>
      </c>
      <c r="AG15" s="165"/>
      <c r="AH15" s="165"/>
      <c r="AI15" s="165"/>
      <c r="AJ15" s="165"/>
      <c r="AL15" s="165"/>
      <c r="AM15" s="296"/>
      <c r="AN15" s="296"/>
      <c r="AO15" s="287"/>
      <c r="AP15" s="287"/>
      <c r="AQ15" s="295"/>
      <c r="AR15" s="165"/>
      <c r="AS15" s="165"/>
      <c r="AT15" s="165"/>
      <c r="AU15" s="165"/>
      <c r="AV15" s="165"/>
      <c r="AW15" s="165"/>
      <c r="AX15" s="165"/>
      <c r="AY15" s="165"/>
      <c r="AZ15" s="165"/>
      <c r="BA15" s="165"/>
      <c r="BB15" s="165"/>
      <c r="BD15" s="165"/>
      <c r="BE15" s="165"/>
      <c r="BF15" s="165"/>
      <c r="BG15" s="165"/>
      <c r="BH15" s="165"/>
      <c r="BI15" s="165"/>
      <c r="BJ15" s="165"/>
      <c r="BK15" s="165"/>
      <c r="BL15" s="165"/>
      <c r="BM15" s="165"/>
      <c r="BN15" s="165"/>
      <c r="BO15" s="165"/>
      <c r="BP15" s="165"/>
      <c r="BQ15" s="165"/>
      <c r="BR15" s="165"/>
      <c r="BS15" s="165"/>
      <c r="BT15" s="165"/>
      <c r="BV15" s="165"/>
      <c r="BW15" s="165"/>
      <c r="BX15" s="165"/>
      <c r="BY15" s="165"/>
      <c r="BZ15" s="165"/>
      <c r="CA15" s="165"/>
      <c r="CB15" s="165"/>
      <c r="CC15" s="165"/>
      <c r="CD15" s="165"/>
      <c r="CE15" s="165"/>
      <c r="CF15" s="165"/>
      <c r="CG15" s="165"/>
      <c r="CH15" s="165"/>
      <c r="CI15" s="165"/>
      <c r="CJ15" s="165"/>
      <c r="CK15" s="165"/>
      <c r="CL15" s="165"/>
      <c r="CM15" s="165"/>
      <c r="CN15" s="165"/>
      <c r="CO15" s="165"/>
    </row>
    <row r="16" spans="2:93" s="9" customFormat="1" ht="14.4" customHeight="1" x14ac:dyDescent="0.3">
      <c r="B16" s="165"/>
      <c r="C16" s="165"/>
      <c r="D16" s="165"/>
      <c r="E16" s="165"/>
      <c r="F16" s="165"/>
      <c r="G16" s="165"/>
      <c r="H16" s="165"/>
      <c r="I16" s="165"/>
      <c r="J16" s="165"/>
      <c r="K16" s="165"/>
      <c r="L16" s="165"/>
      <c r="M16" s="165"/>
      <c r="N16" s="165"/>
      <c r="O16" s="165"/>
      <c r="P16" s="165"/>
      <c r="Q16" s="165"/>
      <c r="R16" s="165"/>
      <c r="T16" s="165"/>
      <c r="U16" s="293"/>
      <c r="V16" s="294"/>
      <c r="W16" s="287"/>
      <c r="X16" s="287"/>
      <c r="Y16" s="184"/>
      <c r="Z16" s="165"/>
      <c r="AA16" s="165"/>
      <c r="AB16" s="184"/>
      <c r="AC16" s="165"/>
      <c r="AD16" s="165"/>
      <c r="AE16" s="185">
        <v>2300</v>
      </c>
      <c r="AF16" s="182" t="s">
        <v>379</v>
      </c>
      <c r="AG16" s="165"/>
      <c r="AH16" s="165"/>
      <c r="AI16" s="165"/>
      <c r="AJ16" s="165"/>
      <c r="AL16" s="165"/>
      <c r="AM16" s="296"/>
      <c r="AN16" s="296"/>
      <c r="AO16" s="287"/>
      <c r="AP16" s="287"/>
      <c r="AQ16" s="287"/>
      <c r="AR16" s="165"/>
      <c r="AS16" s="165"/>
      <c r="AT16" s="165"/>
      <c r="AU16" s="165"/>
      <c r="AV16" s="165"/>
      <c r="AW16" s="165"/>
      <c r="AX16" s="165"/>
      <c r="AY16" s="165"/>
      <c r="AZ16" s="165"/>
      <c r="BA16" s="165"/>
      <c r="BB16" s="165"/>
      <c r="BD16" s="165"/>
      <c r="BE16" s="165"/>
      <c r="BF16" s="165"/>
      <c r="BG16" s="165"/>
      <c r="BH16" s="165"/>
      <c r="BI16" s="165"/>
      <c r="BJ16" s="165"/>
      <c r="BK16" s="165"/>
      <c r="BL16" s="165"/>
      <c r="BM16" s="165"/>
      <c r="BN16" s="165"/>
      <c r="BO16" s="165"/>
      <c r="BP16" s="165"/>
      <c r="BQ16" s="165"/>
      <c r="BR16" s="165"/>
      <c r="BS16" s="165"/>
      <c r="BT16" s="165"/>
      <c r="BV16" s="165"/>
      <c r="BW16" s="165"/>
      <c r="BX16" s="165"/>
      <c r="BY16" s="165"/>
      <c r="BZ16" s="165"/>
      <c r="CA16" s="165"/>
      <c r="CB16" s="165"/>
      <c r="CC16" s="165"/>
      <c r="CD16" s="165"/>
      <c r="CE16" s="165"/>
      <c r="CF16" s="165"/>
      <c r="CG16" s="165"/>
      <c r="CH16" s="165"/>
      <c r="CI16" s="165"/>
      <c r="CJ16" s="165"/>
      <c r="CK16" s="165"/>
      <c r="CL16" s="165"/>
      <c r="CM16" s="165"/>
      <c r="CN16" s="165"/>
      <c r="CO16" s="165"/>
    </row>
    <row r="17" spans="2:93" s="9" customFormat="1" ht="14.4" customHeight="1" x14ac:dyDescent="0.3">
      <c r="B17" s="165"/>
      <c r="C17" s="165"/>
      <c r="D17" s="165"/>
      <c r="E17" s="165"/>
      <c r="F17" s="165"/>
      <c r="G17" s="165"/>
      <c r="H17" s="165"/>
      <c r="I17" s="165"/>
      <c r="J17" s="165"/>
      <c r="K17" s="165"/>
      <c r="L17" s="165"/>
      <c r="M17" s="165"/>
      <c r="N17" s="165"/>
      <c r="O17" s="165"/>
      <c r="P17" s="165"/>
      <c r="Q17" s="165"/>
      <c r="R17" s="165"/>
      <c r="T17" s="165"/>
      <c r="U17" s="165"/>
      <c r="V17" s="165"/>
      <c r="W17" s="165"/>
      <c r="X17" s="165"/>
      <c r="Y17" s="165"/>
      <c r="Z17" s="165"/>
      <c r="AA17" s="165"/>
      <c r="AB17" s="165"/>
      <c r="AC17" s="165"/>
      <c r="AD17" s="165"/>
      <c r="AE17" s="165"/>
      <c r="AF17" s="165"/>
      <c r="AG17" s="165"/>
      <c r="AH17" s="165"/>
      <c r="AI17" s="165"/>
      <c r="AJ17" s="165"/>
      <c r="AL17" s="165"/>
      <c r="AM17" s="165"/>
      <c r="AN17" s="165"/>
      <c r="AO17" s="165"/>
      <c r="AP17" s="165"/>
      <c r="AQ17" s="287"/>
      <c r="AR17" s="165"/>
      <c r="AS17" s="165"/>
      <c r="AT17" s="165"/>
      <c r="AU17" s="165"/>
      <c r="AV17" s="165"/>
      <c r="AW17" s="165"/>
      <c r="AX17" s="165"/>
      <c r="AY17" s="165"/>
      <c r="AZ17" s="165"/>
      <c r="BA17" s="165"/>
      <c r="BB17" s="165"/>
      <c r="BD17" s="165"/>
      <c r="BE17" s="165"/>
      <c r="BF17" s="165"/>
      <c r="BG17" s="165"/>
      <c r="BH17" s="165"/>
      <c r="BI17" s="165"/>
      <c r="BJ17" s="165"/>
      <c r="BK17" s="165"/>
      <c r="BL17" s="165"/>
      <c r="BM17" s="165"/>
      <c r="BN17" s="165"/>
      <c r="BO17" s="165"/>
      <c r="BP17" s="165"/>
      <c r="BQ17" s="165"/>
      <c r="BR17" s="165"/>
      <c r="BS17" s="165"/>
      <c r="BT17" s="165"/>
      <c r="BV17" s="165"/>
      <c r="BW17" s="165"/>
      <c r="BX17" s="165"/>
      <c r="BY17" s="165"/>
      <c r="BZ17" s="165"/>
      <c r="CA17" s="165"/>
      <c r="CB17" s="165"/>
      <c r="CC17" s="165"/>
      <c r="CD17" s="165"/>
      <c r="CE17" s="165"/>
      <c r="CF17" s="165"/>
      <c r="CG17" s="165"/>
      <c r="CH17" s="165"/>
      <c r="CI17" s="165"/>
      <c r="CJ17" s="165"/>
      <c r="CK17" s="165"/>
      <c r="CL17" s="165"/>
      <c r="CM17" s="165"/>
      <c r="CN17" s="165"/>
      <c r="CO17" s="165"/>
    </row>
    <row r="18" spans="2:93" s="9" customFormat="1" ht="15.6" x14ac:dyDescent="0.3">
      <c r="B18" s="165"/>
      <c r="C18" s="165"/>
      <c r="D18" s="165"/>
      <c r="E18" s="165"/>
      <c r="F18" s="165"/>
      <c r="G18" s="165"/>
      <c r="H18" s="165"/>
      <c r="I18" s="165"/>
      <c r="J18" s="165"/>
      <c r="K18" s="165"/>
      <c r="L18" s="165"/>
      <c r="M18" s="165"/>
      <c r="N18" s="165"/>
      <c r="O18" s="165"/>
      <c r="P18" s="165"/>
      <c r="Q18" s="165"/>
      <c r="R18" s="165"/>
      <c r="T18" s="165"/>
      <c r="U18" s="165"/>
      <c r="V18" s="165"/>
      <c r="W18" s="165"/>
      <c r="X18" s="165"/>
      <c r="Y18" s="165"/>
      <c r="Z18" s="165"/>
      <c r="AA18" s="165"/>
      <c r="AB18" s="165"/>
      <c r="AC18" s="165"/>
      <c r="AD18" s="165"/>
      <c r="AE18" s="165"/>
      <c r="AF18" s="165"/>
      <c r="AG18" s="165"/>
      <c r="AH18" s="165"/>
      <c r="AI18" s="165"/>
      <c r="AJ18" s="165"/>
      <c r="AL18" s="165"/>
      <c r="AM18" s="165"/>
      <c r="AN18" s="165"/>
      <c r="AO18" s="165"/>
      <c r="AP18" s="165"/>
      <c r="AQ18" s="165"/>
      <c r="AR18" s="165"/>
      <c r="AS18" s="165"/>
      <c r="AT18" s="165"/>
      <c r="AU18" s="165"/>
      <c r="AV18" s="165"/>
      <c r="AW18" s="165"/>
      <c r="AX18" s="165"/>
      <c r="AY18" s="165"/>
      <c r="AZ18" s="165"/>
      <c r="BA18" s="165"/>
      <c r="BB18" s="165"/>
      <c r="BD18" s="165"/>
      <c r="BE18" s="165"/>
      <c r="BF18" s="165"/>
      <c r="BG18" s="165"/>
      <c r="BH18" s="165"/>
      <c r="BI18" s="165"/>
      <c r="BJ18" s="165"/>
      <c r="BK18" s="165"/>
      <c r="BL18" s="165"/>
      <c r="BM18" s="165"/>
      <c r="BN18" s="165"/>
      <c r="BO18" s="165"/>
      <c r="BP18" s="165"/>
      <c r="BQ18" s="165"/>
      <c r="BR18" s="165"/>
      <c r="BS18" s="165"/>
      <c r="BT18" s="165"/>
      <c r="BV18" s="165"/>
      <c r="BW18" s="165"/>
      <c r="BX18" s="165"/>
      <c r="BY18" s="165"/>
      <c r="BZ18" s="165"/>
      <c r="CA18" s="165"/>
      <c r="CB18" s="165"/>
      <c r="CC18" s="165"/>
      <c r="CD18" s="165"/>
      <c r="CE18" s="165"/>
      <c r="CF18" s="165"/>
      <c r="CG18" s="165"/>
      <c r="CH18" s="165"/>
      <c r="CI18" s="165"/>
      <c r="CJ18" s="165"/>
      <c r="CK18" s="165"/>
      <c r="CL18" s="165"/>
      <c r="CM18" s="165"/>
      <c r="CN18" s="165"/>
      <c r="CO18" s="165"/>
    </row>
    <row r="19" spans="2:93" s="9" customFormat="1" ht="15.6" x14ac:dyDescent="0.3">
      <c r="B19" s="165"/>
      <c r="C19" s="165"/>
      <c r="D19" s="165"/>
      <c r="E19" s="165"/>
      <c r="F19" s="165"/>
      <c r="G19" s="165"/>
      <c r="H19" s="165"/>
      <c r="I19" s="165"/>
      <c r="J19" s="165"/>
      <c r="K19" s="165"/>
      <c r="L19" s="165"/>
      <c r="M19" s="165"/>
      <c r="N19" s="165"/>
      <c r="O19" s="165"/>
      <c r="P19" s="165"/>
      <c r="Q19" s="165"/>
      <c r="R19" s="165"/>
      <c r="T19" s="165"/>
      <c r="U19" s="177" t="s">
        <v>380</v>
      </c>
      <c r="V19" s="186"/>
      <c r="W19" s="186"/>
      <c r="X19" s="186"/>
      <c r="Y19" s="186"/>
      <c r="Z19" s="186"/>
      <c r="AA19" s="177" t="s">
        <v>381</v>
      </c>
      <c r="AB19" s="176"/>
      <c r="AC19" s="176"/>
      <c r="AD19" s="165"/>
      <c r="AE19" s="165"/>
      <c r="AF19" s="165"/>
      <c r="AG19" s="165"/>
      <c r="AH19" s="165"/>
      <c r="AI19" s="165"/>
      <c r="AJ19" s="165"/>
      <c r="AL19" s="165"/>
      <c r="AM19" s="177" t="s">
        <v>382</v>
      </c>
      <c r="AN19" s="165"/>
      <c r="AO19" s="165"/>
      <c r="AP19" s="165"/>
      <c r="AQ19" s="165"/>
      <c r="AR19" s="165"/>
      <c r="AS19" s="165"/>
      <c r="AT19" s="165"/>
      <c r="AU19" s="165"/>
      <c r="AV19" s="165"/>
      <c r="AW19" s="165"/>
      <c r="AX19" s="165"/>
      <c r="AY19" s="165"/>
      <c r="AZ19" s="165"/>
      <c r="BA19" s="165"/>
      <c r="BB19" s="165"/>
      <c r="BD19" s="165"/>
      <c r="BE19" s="165"/>
      <c r="BF19" s="165"/>
      <c r="BG19" s="165"/>
      <c r="BH19" s="165"/>
      <c r="BI19" s="165"/>
      <c r="BJ19" s="165"/>
      <c r="BK19" s="165"/>
      <c r="BL19" s="165"/>
      <c r="BM19" s="165"/>
      <c r="BN19" s="165"/>
      <c r="BO19" s="165"/>
      <c r="BP19" s="165"/>
      <c r="BQ19" s="165"/>
      <c r="BR19" s="165"/>
      <c r="BS19" s="165"/>
      <c r="BT19" s="165"/>
      <c r="BV19" s="165"/>
      <c r="BW19" s="165"/>
      <c r="BX19" s="165"/>
      <c r="BY19" s="165"/>
      <c r="BZ19" s="165"/>
      <c r="CA19" s="165"/>
      <c r="CB19" s="165"/>
      <c r="CC19" s="165"/>
      <c r="CD19" s="165"/>
      <c r="CE19" s="165"/>
      <c r="CF19" s="165"/>
      <c r="CG19" s="165"/>
      <c r="CH19" s="165"/>
      <c r="CI19" s="165"/>
      <c r="CJ19" s="165"/>
      <c r="CK19" s="165"/>
      <c r="CL19" s="165"/>
      <c r="CM19" s="165"/>
      <c r="CN19" s="165"/>
      <c r="CO19" s="165"/>
    </row>
    <row r="20" spans="2:93" s="9" customFormat="1" ht="15.6" x14ac:dyDescent="0.3">
      <c r="B20" s="165"/>
      <c r="C20" s="165"/>
      <c r="D20" s="165"/>
      <c r="E20" s="165"/>
      <c r="F20" s="165"/>
      <c r="G20" s="165"/>
      <c r="H20" s="165"/>
      <c r="I20" s="165"/>
      <c r="J20" s="165"/>
      <c r="K20" s="165"/>
      <c r="L20" s="165"/>
      <c r="M20" s="165"/>
      <c r="N20" s="165"/>
      <c r="O20" s="165"/>
      <c r="P20" s="165"/>
      <c r="Q20" s="165"/>
      <c r="R20" s="165"/>
      <c r="T20" s="165"/>
      <c r="U20" s="165"/>
      <c r="V20" s="165"/>
      <c r="W20" s="165"/>
      <c r="X20" s="165"/>
      <c r="Y20" s="165"/>
      <c r="Z20" s="165"/>
      <c r="AA20" s="297" t="s">
        <v>383</v>
      </c>
      <c r="AB20" s="298"/>
      <c r="AC20" s="298"/>
      <c r="AD20" s="298"/>
      <c r="AE20" s="298"/>
      <c r="AF20" s="298"/>
      <c r="AG20" s="298"/>
      <c r="AH20" s="298"/>
      <c r="AI20" s="299"/>
      <c r="AJ20" s="165"/>
      <c r="AL20" s="165"/>
      <c r="AM20" s="179" t="s">
        <v>384</v>
      </c>
      <c r="AN20" s="165"/>
      <c r="AO20" s="165"/>
      <c r="AP20" s="165"/>
      <c r="AQ20" s="165"/>
      <c r="AR20" s="165"/>
      <c r="AS20" s="165"/>
      <c r="AT20" s="165"/>
      <c r="AU20" s="165"/>
      <c r="AV20" s="165"/>
      <c r="AW20" s="165"/>
      <c r="AX20" s="165"/>
      <c r="AY20" s="165"/>
      <c r="AZ20" s="165"/>
      <c r="BA20" s="165"/>
      <c r="BB20" s="165"/>
      <c r="BD20" s="165"/>
      <c r="BE20" s="165"/>
      <c r="BF20" s="165"/>
      <c r="BG20" s="165"/>
      <c r="BH20" s="165"/>
      <c r="BI20" s="165"/>
      <c r="BJ20" s="165"/>
      <c r="BK20" s="165"/>
      <c r="BL20" s="165"/>
      <c r="BM20" s="165"/>
      <c r="BN20" s="165"/>
      <c r="BO20" s="165"/>
      <c r="BP20" s="165"/>
      <c r="BQ20" s="165"/>
      <c r="BR20" s="165"/>
      <c r="BS20" s="165"/>
      <c r="BT20" s="165"/>
      <c r="BV20" s="165"/>
      <c r="BW20" s="165"/>
      <c r="BX20" s="165"/>
      <c r="BY20" s="165"/>
      <c r="BZ20" s="165"/>
      <c r="CA20" s="165"/>
      <c r="CB20" s="165"/>
      <c r="CC20" s="165"/>
      <c r="CD20" s="165"/>
      <c r="CE20" s="165"/>
      <c r="CF20" s="165"/>
      <c r="CG20" s="165"/>
      <c r="CH20" s="165"/>
      <c r="CI20" s="165"/>
      <c r="CJ20" s="165"/>
      <c r="CK20" s="165"/>
      <c r="CL20" s="165"/>
      <c r="CM20" s="165"/>
      <c r="CN20" s="165"/>
      <c r="CO20" s="165"/>
    </row>
    <row r="21" spans="2:93" s="9" customFormat="1" ht="14.4" customHeight="1" x14ac:dyDescent="0.3">
      <c r="B21" s="165"/>
      <c r="C21" s="165"/>
      <c r="D21" s="165"/>
      <c r="E21" s="165"/>
      <c r="F21" s="165"/>
      <c r="G21" s="165"/>
      <c r="H21" s="165"/>
      <c r="I21" s="165"/>
      <c r="J21" s="165"/>
      <c r="K21" s="165"/>
      <c r="L21" s="165"/>
      <c r="M21" s="165"/>
      <c r="N21" s="165"/>
      <c r="O21" s="165"/>
      <c r="P21" s="165"/>
      <c r="Q21" s="165"/>
      <c r="R21" s="165"/>
      <c r="T21" s="165"/>
      <c r="U21" s="187"/>
      <c r="V21" s="165"/>
      <c r="W21" s="165"/>
      <c r="X21" s="165"/>
      <c r="Y21" s="165"/>
      <c r="Z21" s="165"/>
      <c r="AA21" s="300"/>
      <c r="AB21" s="301"/>
      <c r="AC21" s="301"/>
      <c r="AD21" s="301"/>
      <c r="AE21" s="301"/>
      <c r="AF21" s="301"/>
      <c r="AG21" s="301"/>
      <c r="AH21" s="301"/>
      <c r="AI21" s="302"/>
      <c r="AJ21" s="165"/>
      <c r="AL21" s="165"/>
      <c r="AM21" s="296">
        <v>2300</v>
      </c>
      <c r="AN21" s="296"/>
      <c r="AO21" s="165"/>
      <c r="AP21" s="182"/>
      <c r="AQ21" s="182"/>
      <c r="AR21" s="165"/>
      <c r="AS21" s="165"/>
      <c r="AT21" s="165"/>
      <c r="AU21" s="165"/>
      <c r="AV21" s="165"/>
      <c r="AW21" s="165"/>
      <c r="AX21" s="165"/>
      <c r="AY21" s="165"/>
      <c r="AZ21" s="165"/>
      <c r="BA21" s="165"/>
      <c r="BB21" s="165"/>
      <c r="BD21" s="165"/>
      <c r="BE21" s="165"/>
      <c r="BF21" s="165"/>
      <c r="BG21" s="165"/>
      <c r="BH21" s="165"/>
      <c r="BI21" s="165"/>
      <c r="BJ21" s="165"/>
      <c r="BK21" s="165"/>
      <c r="BL21" s="165"/>
      <c r="BM21" s="165"/>
      <c r="BN21" s="165"/>
      <c r="BO21" s="165"/>
      <c r="BP21" s="165"/>
      <c r="BQ21" s="165"/>
      <c r="BR21" s="165"/>
      <c r="BS21" s="165"/>
      <c r="BT21" s="165"/>
      <c r="BV21" s="165"/>
      <c r="BW21" s="165"/>
      <c r="BX21" s="165"/>
      <c r="BY21" s="165"/>
      <c r="BZ21" s="165"/>
      <c r="CA21" s="165"/>
      <c r="CB21" s="165"/>
      <c r="CC21" s="165"/>
      <c r="CD21" s="165"/>
      <c r="CE21" s="165"/>
      <c r="CF21" s="165"/>
      <c r="CG21" s="165"/>
      <c r="CH21" s="165"/>
      <c r="CI21" s="165"/>
      <c r="CJ21" s="165"/>
      <c r="CK21" s="165"/>
      <c r="CL21" s="165"/>
      <c r="CM21" s="165"/>
      <c r="CN21" s="165"/>
      <c r="CO21" s="165"/>
    </row>
    <row r="22" spans="2:93" s="9" customFormat="1" ht="14.4" customHeight="1" x14ac:dyDescent="0.3">
      <c r="B22" s="165"/>
      <c r="C22" s="165"/>
      <c r="D22" s="165"/>
      <c r="E22" s="165"/>
      <c r="F22" s="165"/>
      <c r="G22" s="165"/>
      <c r="H22" s="165"/>
      <c r="I22" s="165"/>
      <c r="J22" s="165"/>
      <c r="K22" s="165"/>
      <c r="L22" s="165"/>
      <c r="M22" s="165"/>
      <c r="N22" s="165"/>
      <c r="O22" s="165"/>
      <c r="P22" s="165"/>
      <c r="Q22" s="165"/>
      <c r="R22" s="165"/>
      <c r="T22" s="165"/>
      <c r="U22" s="187"/>
      <c r="V22" s="165"/>
      <c r="W22" s="165"/>
      <c r="X22" s="165"/>
      <c r="Y22" s="165"/>
      <c r="Z22" s="165"/>
      <c r="AA22" s="300"/>
      <c r="AB22" s="301"/>
      <c r="AC22" s="301"/>
      <c r="AD22" s="301"/>
      <c r="AE22" s="301"/>
      <c r="AF22" s="301"/>
      <c r="AG22" s="301"/>
      <c r="AH22" s="301"/>
      <c r="AI22" s="302"/>
      <c r="AJ22" s="165"/>
      <c r="AL22" s="165"/>
      <c r="AM22" s="296"/>
      <c r="AN22" s="296"/>
      <c r="AO22" s="182" t="s">
        <v>385</v>
      </c>
      <c r="AP22" s="182"/>
      <c r="AQ22" s="182"/>
      <c r="AR22" s="165"/>
      <c r="AS22" s="165"/>
      <c r="AT22" s="165"/>
      <c r="AU22" s="165"/>
      <c r="AV22" s="165"/>
      <c r="AW22" s="165"/>
      <c r="AX22" s="165"/>
      <c r="AY22" s="165"/>
      <c r="AZ22" s="165"/>
      <c r="BA22" s="165"/>
      <c r="BB22" s="165"/>
      <c r="BD22" s="165"/>
      <c r="BE22" s="165"/>
      <c r="BF22" s="165"/>
      <c r="BG22" s="165"/>
      <c r="BH22" s="165"/>
      <c r="BI22" s="165"/>
      <c r="BJ22" s="165"/>
      <c r="BK22" s="165"/>
      <c r="BL22" s="165"/>
      <c r="BM22" s="165"/>
      <c r="BN22" s="165"/>
      <c r="BO22" s="165"/>
      <c r="BP22" s="165"/>
      <c r="BQ22" s="165"/>
      <c r="BR22" s="165"/>
      <c r="BS22" s="165"/>
      <c r="BT22" s="165"/>
      <c r="BV22" s="165"/>
      <c r="BW22" s="165"/>
      <c r="BX22" s="165"/>
      <c r="BY22" s="165"/>
      <c r="BZ22" s="165"/>
      <c r="CA22" s="165"/>
      <c r="CB22" s="165"/>
      <c r="CC22" s="165"/>
      <c r="CD22" s="165"/>
      <c r="CE22" s="165"/>
      <c r="CF22" s="165"/>
      <c r="CG22" s="165"/>
      <c r="CH22" s="165"/>
      <c r="CI22" s="165"/>
      <c r="CJ22" s="165"/>
      <c r="CK22" s="165"/>
      <c r="CL22" s="165"/>
      <c r="CM22" s="165"/>
      <c r="CN22" s="165"/>
      <c r="CO22" s="165"/>
    </row>
    <row r="23" spans="2:93" s="9" customFormat="1" ht="14.4" customHeight="1" x14ac:dyDescent="0.3">
      <c r="B23" s="165"/>
      <c r="C23" s="165"/>
      <c r="D23" s="165"/>
      <c r="E23" s="165"/>
      <c r="F23" s="165"/>
      <c r="G23" s="165"/>
      <c r="H23" s="165"/>
      <c r="I23" s="165"/>
      <c r="J23" s="165"/>
      <c r="K23" s="165"/>
      <c r="L23" s="165"/>
      <c r="M23" s="165"/>
      <c r="N23" s="165"/>
      <c r="O23" s="165"/>
      <c r="P23" s="165"/>
      <c r="Q23" s="165"/>
      <c r="R23" s="165"/>
      <c r="T23" s="165"/>
      <c r="U23" s="187"/>
      <c r="V23" s="165"/>
      <c r="W23" s="165"/>
      <c r="X23" s="165"/>
      <c r="Y23" s="165"/>
      <c r="Z23" s="165"/>
      <c r="AA23" s="300"/>
      <c r="AB23" s="301"/>
      <c r="AC23" s="301"/>
      <c r="AD23" s="301"/>
      <c r="AE23" s="301"/>
      <c r="AF23" s="301"/>
      <c r="AG23" s="301"/>
      <c r="AH23" s="301"/>
      <c r="AI23" s="302"/>
      <c r="AJ23" s="165"/>
      <c r="AL23" s="165"/>
      <c r="AM23" s="296"/>
      <c r="AN23" s="296"/>
      <c r="AO23" s="182"/>
      <c r="AP23" s="182"/>
      <c r="AQ23" s="182"/>
      <c r="AR23" s="165"/>
      <c r="AS23" s="165"/>
      <c r="AT23" s="165"/>
      <c r="AU23" s="165"/>
      <c r="AV23" s="165"/>
      <c r="AW23" s="165"/>
      <c r="AX23" s="165"/>
      <c r="AY23" s="165"/>
      <c r="AZ23" s="165"/>
      <c r="BA23" s="165"/>
      <c r="BB23" s="165"/>
      <c r="BD23" s="165"/>
      <c r="BE23" s="165"/>
      <c r="BF23" s="165"/>
      <c r="BG23" s="165"/>
      <c r="BH23" s="165"/>
      <c r="BI23" s="165"/>
      <c r="BJ23" s="165"/>
      <c r="BK23" s="165"/>
      <c r="BL23" s="165"/>
      <c r="BM23" s="165"/>
      <c r="BN23" s="165"/>
      <c r="BO23" s="165"/>
      <c r="BP23" s="165"/>
      <c r="BQ23" s="165"/>
      <c r="BR23" s="165"/>
      <c r="BS23" s="165"/>
      <c r="BT23" s="165"/>
      <c r="BV23" s="165"/>
      <c r="BW23" s="165"/>
      <c r="BX23" s="165"/>
      <c r="BY23" s="165"/>
      <c r="BZ23" s="165"/>
      <c r="CA23" s="165"/>
      <c r="CB23" s="165"/>
      <c r="CC23" s="165"/>
      <c r="CD23" s="165"/>
      <c r="CE23" s="165"/>
      <c r="CF23" s="165"/>
      <c r="CG23" s="165"/>
      <c r="CH23" s="165"/>
      <c r="CI23" s="165"/>
      <c r="CJ23" s="165"/>
      <c r="CK23" s="165"/>
      <c r="CL23" s="165"/>
      <c r="CM23" s="165"/>
      <c r="CN23" s="165"/>
      <c r="CO23" s="165"/>
    </row>
    <row r="24" spans="2:93" s="9" customFormat="1" ht="14.4" customHeight="1" x14ac:dyDescent="0.3">
      <c r="B24" s="165"/>
      <c r="C24" s="165"/>
      <c r="D24" s="165"/>
      <c r="E24" s="165"/>
      <c r="F24" s="165"/>
      <c r="G24" s="165"/>
      <c r="H24" s="165"/>
      <c r="I24" s="165"/>
      <c r="J24" s="165"/>
      <c r="K24" s="165"/>
      <c r="L24" s="165"/>
      <c r="M24" s="165"/>
      <c r="N24" s="165"/>
      <c r="O24" s="165"/>
      <c r="P24" s="165"/>
      <c r="Q24" s="165"/>
      <c r="R24" s="165"/>
      <c r="T24" s="165"/>
      <c r="U24" s="187"/>
      <c r="V24" s="165"/>
      <c r="W24" s="165"/>
      <c r="X24" s="165"/>
      <c r="Y24" s="165"/>
      <c r="Z24" s="165"/>
      <c r="AA24" s="300"/>
      <c r="AB24" s="301"/>
      <c r="AC24" s="301"/>
      <c r="AD24" s="301"/>
      <c r="AE24" s="301"/>
      <c r="AF24" s="301"/>
      <c r="AG24" s="301"/>
      <c r="AH24" s="301"/>
      <c r="AI24" s="302"/>
      <c r="AJ24" s="165"/>
      <c r="AL24" s="165"/>
      <c r="AM24" s="165"/>
      <c r="AN24" s="165"/>
      <c r="AO24" s="165"/>
      <c r="AP24" s="165"/>
      <c r="AQ24" s="165"/>
      <c r="AR24" s="165"/>
      <c r="AS24" s="165"/>
      <c r="AT24" s="165"/>
      <c r="AU24" s="165"/>
      <c r="AV24" s="165"/>
      <c r="AW24" s="165"/>
      <c r="AX24" s="165"/>
      <c r="AY24" s="165"/>
      <c r="AZ24" s="165"/>
      <c r="BA24" s="165"/>
      <c r="BB24" s="165"/>
      <c r="BD24" s="165"/>
      <c r="BE24" s="165"/>
      <c r="BF24" s="165"/>
      <c r="BG24" s="165"/>
      <c r="BH24" s="165"/>
      <c r="BI24" s="165"/>
      <c r="BJ24" s="165"/>
      <c r="BK24" s="165"/>
      <c r="BL24" s="165"/>
      <c r="BM24" s="165"/>
      <c r="BN24" s="165"/>
      <c r="BO24" s="165"/>
      <c r="BP24" s="165"/>
      <c r="BQ24" s="165"/>
      <c r="BR24" s="165"/>
      <c r="BS24" s="165"/>
      <c r="BT24" s="165"/>
      <c r="BV24" s="165"/>
      <c r="BW24" s="165"/>
      <c r="BX24" s="165"/>
      <c r="BY24" s="165"/>
      <c r="BZ24" s="165"/>
      <c r="CA24" s="165"/>
      <c r="CB24" s="165"/>
      <c r="CC24" s="165"/>
      <c r="CD24" s="165"/>
      <c r="CE24" s="165"/>
      <c r="CF24" s="165"/>
      <c r="CG24" s="165"/>
      <c r="CH24" s="165"/>
      <c r="CI24" s="165"/>
      <c r="CJ24" s="165"/>
      <c r="CK24" s="165"/>
      <c r="CL24" s="165"/>
      <c r="CM24" s="165"/>
      <c r="CN24" s="165"/>
      <c r="CO24" s="165"/>
    </row>
    <row r="25" spans="2:93" s="9" customFormat="1" ht="15.6" x14ac:dyDescent="0.3">
      <c r="B25" s="165"/>
      <c r="C25" s="165"/>
      <c r="D25" s="165"/>
      <c r="E25" s="165"/>
      <c r="F25" s="165"/>
      <c r="G25" s="165"/>
      <c r="H25" s="165"/>
      <c r="I25" s="165"/>
      <c r="J25" s="165"/>
      <c r="K25" s="165"/>
      <c r="L25" s="165"/>
      <c r="M25" s="165"/>
      <c r="N25" s="165"/>
      <c r="O25" s="165"/>
      <c r="P25" s="165"/>
      <c r="Q25" s="165"/>
      <c r="R25" s="165"/>
      <c r="T25" s="165"/>
      <c r="U25" s="187"/>
      <c r="V25" s="165"/>
      <c r="W25" s="165"/>
      <c r="X25" s="165"/>
      <c r="Y25" s="165"/>
      <c r="Z25" s="165"/>
      <c r="AA25" s="300"/>
      <c r="AB25" s="301"/>
      <c r="AC25" s="301"/>
      <c r="AD25" s="301"/>
      <c r="AE25" s="301"/>
      <c r="AF25" s="301"/>
      <c r="AG25" s="301"/>
      <c r="AH25" s="301"/>
      <c r="AI25" s="302"/>
      <c r="AJ25" s="165"/>
      <c r="AL25" s="165"/>
      <c r="AM25" s="165"/>
      <c r="AN25" s="165"/>
      <c r="AO25" s="165"/>
      <c r="AP25" s="165"/>
      <c r="AQ25" s="165"/>
      <c r="AR25" s="165"/>
      <c r="AS25" s="165"/>
      <c r="AT25" s="165"/>
      <c r="AU25" s="165"/>
      <c r="AV25" s="165"/>
      <c r="AW25" s="165"/>
      <c r="AX25" s="165"/>
      <c r="AY25" s="165"/>
      <c r="AZ25" s="165"/>
      <c r="BA25" s="165"/>
      <c r="BB25" s="165"/>
      <c r="BD25" s="165"/>
      <c r="BE25" s="165"/>
      <c r="BF25" s="165"/>
      <c r="BG25" s="165"/>
      <c r="BH25" s="165"/>
      <c r="BI25" s="165"/>
      <c r="BJ25" s="165"/>
      <c r="BK25" s="165"/>
      <c r="BL25" s="165"/>
      <c r="BM25" s="165"/>
      <c r="BN25" s="165"/>
      <c r="BO25" s="165"/>
      <c r="BP25" s="165"/>
      <c r="BQ25" s="165"/>
      <c r="BR25" s="165"/>
      <c r="BS25" s="165"/>
      <c r="BT25" s="165"/>
      <c r="BV25" s="165"/>
      <c r="BW25" s="165"/>
      <c r="BX25" s="165"/>
      <c r="BY25" s="165"/>
      <c r="BZ25" s="165"/>
      <c r="CA25" s="165"/>
      <c r="CB25" s="165"/>
      <c r="CC25" s="165"/>
      <c r="CD25" s="165"/>
      <c r="CE25" s="165"/>
      <c r="CF25" s="165"/>
      <c r="CG25" s="165"/>
      <c r="CH25" s="165"/>
      <c r="CI25" s="165"/>
      <c r="CJ25" s="165"/>
      <c r="CK25" s="165"/>
      <c r="CL25" s="165"/>
      <c r="CM25" s="165"/>
      <c r="CN25" s="165"/>
      <c r="CO25" s="165"/>
    </row>
    <row r="26" spans="2:93" s="9" customFormat="1" ht="15.6" x14ac:dyDescent="0.3">
      <c r="B26" s="165"/>
      <c r="C26" s="165"/>
      <c r="D26" s="165"/>
      <c r="E26" s="165"/>
      <c r="F26" s="165"/>
      <c r="G26" s="165"/>
      <c r="H26" s="165"/>
      <c r="I26" s="165"/>
      <c r="J26" s="165"/>
      <c r="K26" s="165"/>
      <c r="L26" s="165"/>
      <c r="M26" s="165"/>
      <c r="N26" s="165"/>
      <c r="O26" s="165"/>
      <c r="P26" s="165"/>
      <c r="Q26" s="165"/>
      <c r="R26" s="165"/>
      <c r="T26" s="165"/>
      <c r="U26" s="165"/>
      <c r="V26" s="165"/>
      <c r="W26" s="165"/>
      <c r="X26" s="165"/>
      <c r="Y26" s="165"/>
      <c r="Z26" s="165"/>
      <c r="AA26" s="300"/>
      <c r="AB26" s="301"/>
      <c r="AC26" s="301"/>
      <c r="AD26" s="301"/>
      <c r="AE26" s="301"/>
      <c r="AF26" s="301"/>
      <c r="AG26" s="301"/>
      <c r="AH26" s="301"/>
      <c r="AI26" s="302"/>
      <c r="AJ26" s="165"/>
      <c r="AL26" s="165"/>
      <c r="AM26" s="177" t="s">
        <v>386</v>
      </c>
      <c r="AN26" s="165"/>
      <c r="AO26" s="165"/>
      <c r="AP26" s="165"/>
      <c r="AQ26" s="165"/>
      <c r="AR26" s="165"/>
      <c r="AS26" s="165"/>
      <c r="AT26" s="165"/>
      <c r="AU26" s="165"/>
      <c r="AV26" s="165"/>
      <c r="AW26" s="165"/>
      <c r="AX26" s="165"/>
      <c r="AY26" s="165"/>
      <c r="AZ26" s="165"/>
      <c r="BA26" s="165"/>
      <c r="BB26" s="165"/>
      <c r="BD26" s="165"/>
      <c r="BE26" s="165"/>
      <c r="BF26" s="165"/>
      <c r="BG26" s="165"/>
      <c r="BH26" s="165"/>
      <c r="BI26" s="165"/>
      <c r="BJ26" s="165"/>
      <c r="BK26" s="165"/>
      <c r="BL26" s="165"/>
      <c r="BM26" s="165"/>
      <c r="BN26" s="165"/>
      <c r="BO26" s="165"/>
      <c r="BP26" s="165"/>
      <c r="BQ26" s="165"/>
      <c r="BR26" s="165"/>
      <c r="BS26" s="165"/>
      <c r="BT26" s="165"/>
      <c r="BV26" s="165"/>
      <c r="BW26" s="165"/>
      <c r="BX26" s="165"/>
      <c r="BY26" s="165"/>
      <c r="BZ26" s="165"/>
      <c r="CA26" s="165"/>
      <c r="CB26" s="165"/>
      <c r="CC26" s="165"/>
      <c r="CD26" s="165"/>
      <c r="CE26" s="165"/>
      <c r="CF26" s="165"/>
      <c r="CG26" s="165"/>
      <c r="CH26" s="165"/>
      <c r="CI26" s="165"/>
      <c r="CJ26" s="165"/>
      <c r="CK26" s="165"/>
      <c r="CL26" s="165"/>
      <c r="CM26" s="165"/>
      <c r="CN26" s="165"/>
      <c r="CO26" s="165"/>
    </row>
    <row r="27" spans="2:93" s="9" customFormat="1" ht="15.6" x14ac:dyDescent="0.3">
      <c r="B27" s="165"/>
      <c r="C27" s="165"/>
      <c r="D27" s="165"/>
      <c r="E27" s="165"/>
      <c r="F27" s="165"/>
      <c r="G27" s="165"/>
      <c r="H27" s="165"/>
      <c r="I27" s="165"/>
      <c r="J27" s="165"/>
      <c r="K27" s="165"/>
      <c r="L27" s="165"/>
      <c r="M27" s="165"/>
      <c r="N27" s="165"/>
      <c r="O27" s="165"/>
      <c r="P27" s="165"/>
      <c r="Q27" s="165"/>
      <c r="R27" s="165"/>
      <c r="T27" s="165"/>
      <c r="U27" s="165"/>
      <c r="V27" s="165"/>
      <c r="W27" s="165"/>
      <c r="X27" s="165"/>
      <c r="Y27" s="165"/>
      <c r="Z27" s="165"/>
      <c r="AA27" s="300"/>
      <c r="AB27" s="301"/>
      <c r="AC27" s="301"/>
      <c r="AD27" s="301"/>
      <c r="AE27" s="301"/>
      <c r="AF27" s="301"/>
      <c r="AG27" s="301"/>
      <c r="AH27" s="301"/>
      <c r="AI27" s="302"/>
      <c r="AJ27" s="165"/>
      <c r="AL27" s="165"/>
      <c r="AM27" s="176"/>
      <c r="AN27" s="188" t="s">
        <v>387</v>
      </c>
      <c r="AO27" s="189" t="s">
        <v>388</v>
      </c>
      <c r="AP27" s="165"/>
      <c r="AQ27" s="165"/>
      <c r="AR27" s="165"/>
      <c r="AS27" s="165"/>
      <c r="AT27" s="165"/>
      <c r="AU27" s="165"/>
      <c r="AV27" s="165"/>
      <c r="AW27" s="165"/>
      <c r="AX27" s="165"/>
      <c r="AY27" s="165"/>
      <c r="AZ27" s="165"/>
      <c r="BA27" s="165"/>
      <c r="BB27" s="165"/>
      <c r="BD27" s="165"/>
      <c r="BE27" s="165"/>
      <c r="BF27" s="165"/>
      <c r="BG27" s="165"/>
      <c r="BH27" s="165"/>
      <c r="BI27" s="165"/>
      <c r="BJ27" s="165"/>
      <c r="BK27" s="165"/>
      <c r="BL27" s="165"/>
      <c r="BM27" s="165"/>
      <c r="BN27" s="165"/>
      <c r="BO27" s="165"/>
      <c r="BP27" s="165"/>
      <c r="BQ27" s="165"/>
      <c r="BR27" s="165"/>
      <c r="BS27" s="165"/>
      <c r="BT27" s="165"/>
      <c r="BV27" s="165"/>
      <c r="BW27" s="165"/>
      <c r="BX27" s="165"/>
      <c r="BY27" s="165"/>
      <c r="BZ27" s="165"/>
      <c r="CA27" s="165"/>
      <c r="CB27" s="165"/>
      <c r="CC27" s="165"/>
      <c r="CD27" s="165"/>
      <c r="CE27" s="165"/>
      <c r="CF27" s="165"/>
      <c r="CG27" s="165"/>
      <c r="CH27" s="165"/>
      <c r="CI27" s="165"/>
      <c r="CJ27" s="165"/>
      <c r="CK27" s="165"/>
      <c r="CL27" s="165"/>
      <c r="CM27" s="165"/>
      <c r="CN27" s="165"/>
      <c r="CO27" s="165"/>
    </row>
    <row r="28" spans="2:93" s="9" customFormat="1" ht="15.6" x14ac:dyDescent="0.3">
      <c r="B28" s="165"/>
      <c r="C28" s="165"/>
      <c r="D28" s="165"/>
      <c r="E28" s="165"/>
      <c r="F28" s="165"/>
      <c r="G28" s="165"/>
      <c r="H28" s="165"/>
      <c r="I28" s="165"/>
      <c r="J28" s="165"/>
      <c r="K28" s="165"/>
      <c r="L28" s="165"/>
      <c r="M28" s="165"/>
      <c r="N28" s="165"/>
      <c r="O28" s="165"/>
      <c r="P28" s="165"/>
      <c r="Q28" s="165"/>
      <c r="R28" s="165"/>
      <c r="T28" s="165"/>
      <c r="U28" s="165"/>
      <c r="V28" s="165"/>
      <c r="W28" s="165"/>
      <c r="X28" s="165"/>
      <c r="Y28" s="165"/>
      <c r="Z28" s="165"/>
      <c r="AA28" s="300"/>
      <c r="AB28" s="301"/>
      <c r="AC28" s="301"/>
      <c r="AD28" s="301"/>
      <c r="AE28" s="301"/>
      <c r="AF28" s="301"/>
      <c r="AG28" s="301"/>
      <c r="AH28" s="301"/>
      <c r="AI28" s="302"/>
      <c r="AJ28" s="165"/>
      <c r="AL28" s="165"/>
      <c r="AM28" s="176"/>
      <c r="AN28" s="188" t="s">
        <v>389</v>
      </c>
      <c r="AO28" s="189" t="s">
        <v>388</v>
      </c>
      <c r="AP28" s="165"/>
      <c r="AQ28" s="165"/>
      <c r="AR28" s="165"/>
      <c r="AS28" s="165"/>
      <c r="AT28" s="165"/>
      <c r="AU28" s="165"/>
      <c r="AV28" s="165"/>
      <c r="AW28" s="165"/>
      <c r="AX28" s="165"/>
      <c r="AY28" s="165"/>
      <c r="AZ28" s="165"/>
      <c r="BA28" s="165"/>
      <c r="BB28" s="165"/>
      <c r="BD28" s="165"/>
      <c r="BE28" s="165"/>
      <c r="BF28" s="165"/>
      <c r="BG28" s="165"/>
      <c r="BH28" s="165"/>
      <c r="BI28" s="165"/>
      <c r="BJ28" s="165"/>
      <c r="BK28" s="165"/>
      <c r="BL28" s="165"/>
      <c r="BM28" s="165"/>
      <c r="BN28" s="165"/>
      <c r="BO28" s="165"/>
      <c r="BP28" s="165"/>
      <c r="BQ28" s="165"/>
      <c r="BR28" s="165"/>
      <c r="BS28" s="165"/>
      <c r="BT28" s="165"/>
      <c r="BV28" s="165"/>
      <c r="BW28" s="165"/>
      <c r="BX28" s="165"/>
      <c r="BY28" s="165"/>
      <c r="BZ28" s="165"/>
      <c r="CA28" s="165"/>
      <c r="CB28" s="165"/>
      <c r="CC28" s="165"/>
      <c r="CD28" s="165"/>
      <c r="CE28" s="165"/>
      <c r="CF28" s="165"/>
      <c r="CG28" s="165"/>
      <c r="CH28" s="165"/>
      <c r="CI28" s="165"/>
      <c r="CJ28" s="165"/>
      <c r="CK28" s="165"/>
      <c r="CL28" s="165"/>
      <c r="CM28" s="165"/>
      <c r="CN28" s="165"/>
      <c r="CO28" s="165"/>
    </row>
    <row r="29" spans="2:93" s="9" customFormat="1" ht="15.6" x14ac:dyDescent="0.3">
      <c r="B29" s="165"/>
      <c r="C29" s="165"/>
      <c r="D29" s="165"/>
      <c r="E29" s="165"/>
      <c r="F29" s="165"/>
      <c r="G29" s="165"/>
      <c r="H29" s="165"/>
      <c r="I29" s="165"/>
      <c r="J29" s="165"/>
      <c r="K29" s="165"/>
      <c r="L29" s="165"/>
      <c r="M29" s="165"/>
      <c r="N29" s="165"/>
      <c r="O29" s="165"/>
      <c r="P29" s="165"/>
      <c r="Q29" s="165"/>
      <c r="R29" s="165"/>
      <c r="T29" s="165"/>
      <c r="U29" s="165"/>
      <c r="V29" s="165"/>
      <c r="W29" s="165"/>
      <c r="X29" s="165"/>
      <c r="Y29" s="165"/>
      <c r="Z29" s="165"/>
      <c r="AA29" s="300"/>
      <c r="AB29" s="301"/>
      <c r="AC29" s="301"/>
      <c r="AD29" s="301"/>
      <c r="AE29" s="301"/>
      <c r="AF29" s="301"/>
      <c r="AG29" s="301"/>
      <c r="AH29" s="301"/>
      <c r="AI29" s="302"/>
      <c r="AJ29" s="165"/>
      <c r="AL29" s="165"/>
      <c r="AM29" s="176"/>
      <c r="AN29" s="188" t="s">
        <v>390</v>
      </c>
      <c r="AO29" s="189" t="s">
        <v>388</v>
      </c>
      <c r="AP29" s="165"/>
      <c r="AQ29" s="165"/>
      <c r="AR29" s="165"/>
      <c r="AS29" s="165"/>
      <c r="AT29" s="165"/>
      <c r="AU29" s="165"/>
      <c r="AV29" s="165"/>
      <c r="AW29" s="165"/>
      <c r="AX29" s="165"/>
      <c r="AY29" s="165"/>
      <c r="AZ29" s="165"/>
      <c r="BA29" s="165"/>
      <c r="BB29" s="165"/>
      <c r="BD29" s="165"/>
      <c r="BE29" s="165"/>
      <c r="BF29" s="165"/>
      <c r="BG29" s="165"/>
      <c r="BH29" s="165"/>
      <c r="BI29" s="165"/>
      <c r="BJ29" s="165"/>
      <c r="BK29" s="165"/>
      <c r="BL29" s="165"/>
      <c r="BM29" s="165"/>
      <c r="BN29" s="165"/>
      <c r="BO29" s="165"/>
      <c r="BP29" s="165"/>
      <c r="BQ29" s="165"/>
      <c r="BR29" s="165"/>
      <c r="BS29" s="165"/>
      <c r="BT29" s="165"/>
      <c r="BV29" s="165"/>
      <c r="BW29" s="165"/>
      <c r="BX29" s="165"/>
      <c r="BY29" s="165"/>
      <c r="BZ29" s="165"/>
      <c r="CA29" s="165"/>
      <c r="CB29" s="165"/>
      <c r="CC29" s="165"/>
      <c r="CD29" s="165"/>
      <c r="CE29" s="165"/>
      <c r="CF29" s="165"/>
      <c r="CG29" s="165"/>
      <c r="CH29" s="165"/>
      <c r="CI29" s="165"/>
      <c r="CJ29" s="165"/>
      <c r="CK29" s="165"/>
      <c r="CL29" s="165"/>
      <c r="CM29" s="165"/>
      <c r="CN29" s="165"/>
      <c r="CO29" s="165"/>
    </row>
    <row r="30" spans="2:93" s="9" customFormat="1" ht="15.6" x14ac:dyDescent="0.3">
      <c r="B30" s="165"/>
      <c r="C30" s="165"/>
      <c r="D30" s="165"/>
      <c r="E30" s="165"/>
      <c r="F30" s="165"/>
      <c r="G30" s="165"/>
      <c r="H30" s="165"/>
      <c r="I30" s="165"/>
      <c r="J30" s="165"/>
      <c r="K30" s="165"/>
      <c r="L30" s="165"/>
      <c r="M30" s="165"/>
      <c r="N30" s="165"/>
      <c r="O30" s="165"/>
      <c r="P30" s="165"/>
      <c r="Q30" s="165"/>
      <c r="R30" s="165"/>
      <c r="T30" s="165"/>
      <c r="U30" s="165"/>
      <c r="V30" s="165"/>
      <c r="W30" s="165"/>
      <c r="X30" s="165"/>
      <c r="Y30" s="165"/>
      <c r="Z30" s="165"/>
      <c r="AA30" s="300"/>
      <c r="AB30" s="301"/>
      <c r="AC30" s="301"/>
      <c r="AD30" s="301"/>
      <c r="AE30" s="301"/>
      <c r="AF30" s="301"/>
      <c r="AG30" s="301"/>
      <c r="AH30" s="301"/>
      <c r="AI30" s="302"/>
      <c r="AJ30" s="165"/>
      <c r="AL30" s="165"/>
      <c r="AM30" s="176"/>
      <c r="AN30" s="176"/>
      <c r="AO30" s="165"/>
      <c r="AP30" s="165"/>
      <c r="AQ30" s="165"/>
      <c r="AR30" s="165"/>
      <c r="AS30" s="165"/>
      <c r="AT30" s="165"/>
      <c r="AU30" s="165"/>
      <c r="AV30" s="165"/>
      <c r="AW30" s="165"/>
      <c r="AX30" s="165"/>
      <c r="AY30" s="165"/>
      <c r="AZ30" s="165"/>
      <c r="BA30" s="165"/>
      <c r="BB30" s="165"/>
      <c r="BD30" s="165"/>
      <c r="BE30" s="165"/>
      <c r="BF30" s="165"/>
      <c r="BG30" s="165"/>
      <c r="BH30" s="165"/>
      <c r="BI30" s="165"/>
      <c r="BJ30" s="165"/>
      <c r="BK30" s="165"/>
      <c r="BL30" s="165"/>
      <c r="BM30" s="165"/>
      <c r="BN30" s="165"/>
      <c r="BO30" s="165"/>
      <c r="BP30" s="165"/>
      <c r="BQ30" s="165"/>
      <c r="BR30" s="165"/>
      <c r="BS30" s="165"/>
      <c r="BT30" s="165"/>
      <c r="BV30" s="165"/>
      <c r="BW30" s="165"/>
      <c r="BX30" s="165"/>
      <c r="BY30" s="165"/>
      <c r="BZ30" s="165"/>
      <c r="CA30" s="165"/>
      <c r="CB30" s="165"/>
      <c r="CC30" s="165"/>
      <c r="CD30" s="165"/>
      <c r="CE30" s="165"/>
      <c r="CF30" s="165"/>
      <c r="CG30" s="165"/>
      <c r="CH30" s="165"/>
      <c r="CI30" s="165"/>
      <c r="CJ30" s="165"/>
      <c r="CK30" s="165"/>
      <c r="CL30" s="165"/>
      <c r="CM30" s="165"/>
      <c r="CN30" s="165"/>
      <c r="CO30" s="165"/>
    </row>
    <row r="31" spans="2:93" s="9" customFormat="1" ht="15.6" x14ac:dyDescent="0.3">
      <c r="B31" s="165"/>
      <c r="C31" s="165"/>
      <c r="D31" s="165"/>
      <c r="E31" s="165"/>
      <c r="F31" s="165"/>
      <c r="G31" s="165"/>
      <c r="H31" s="165"/>
      <c r="I31" s="165"/>
      <c r="J31" s="165"/>
      <c r="K31" s="165"/>
      <c r="L31" s="165"/>
      <c r="M31" s="165"/>
      <c r="N31" s="165"/>
      <c r="O31" s="165"/>
      <c r="P31" s="165"/>
      <c r="Q31" s="165"/>
      <c r="R31" s="165"/>
      <c r="T31" s="165"/>
      <c r="U31" s="165"/>
      <c r="V31" s="165"/>
      <c r="W31" s="165"/>
      <c r="X31" s="165"/>
      <c r="Y31" s="165"/>
      <c r="Z31" s="165"/>
      <c r="AA31" s="300"/>
      <c r="AB31" s="301"/>
      <c r="AC31" s="301"/>
      <c r="AD31" s="301"/>
      <c r="AE31" s="301"/>
      <c r="AF31" s="301"/>
      <c r="AG31" s="301"/>
      <c r="AH31" s="301"/>
      <c r="AI31" s="302"/>
      <c r="AJ31" s="165"/>
      <c r="AL31" s="165"/>
      <c r="AM31" s="306" t="s">
        <v>391</v>
      </c>
      <c r="AN31" s="306"/>
      <c r="AO31" s="307" t="s">
        <v>388</v>
      </c>
      <c r="AP31" s="165"/>
      <c r="AQ31" s="165"/>
      <c r="AR31" s="165"/>
      <c r="AS31" s="165"/>
      <c r="AT31" s="165"/>
      <c r="AU31" s="165"/>
      <c r="AV31" s="165"/>
      <c r="AW31" s="165"/>
      <c r="AX31" s="165"/>
      <c r="AY31" s="165"/>
      <c r="AZ31" s="165"/>
      <c r="BA31" s="165"/>
      <c r="BB31" s="165"/>
      <c r="BD31" s="165"/>
      <c r="BE31" s="165"/>
      <c r="BF31" s="165"/>
      <c r="BG31" s="165"/>
      <c r="BH31" s="165"/>
      <c r="BI31" s="165"/>
      <c r="BJ31" s="165"/>
      <c r="BK31" s="165"/>
      <c r="BL31" s="165"/>
      <c r="BM31" s="165"/>
      <c r="BN31" s="165"/>
      <c r="BO31" s="165"/>
      <c r="BP31" s="165"/>
      <c r="BQ31" s="165"/>
      <c r="BR31" s="165"/>
      <c r="BS31" s="165"/>
      <c r="BT31" s="165"/>
      <c r="BV31" s="165"/>
      <c r="BW31" s="165"/>
      <c r="BX31" s="165"/>
      <c r="BY31" s="165"/>
      <c r="BZ31" s="165"/>
      <c r="CA31" s="165"/>
      <c r="CB31" s="165"/>
      <c r="CC31" s="165"/>
      <c r="CD31" s="165"/>
      <c r="CE31" s="165"/>
      <c r="CF31" s="165"/>
      <c r="CG31" s="165"/>
      <c r="CH31" s="165"/>
      <c r="CI31" s="165"/>
      <c r="CJ31" s="165"/>
      <c r="CK31" s="165"/>
      <c r="CL31" s="165"/>
      <c r="CM31" s="165"/>
      <c r="CN31" s="165"/>
      <c r="CO31" s="165"/>
    </row>
    <row r="32" spans="2:93" s="9" customFormat="1" ht="14.4" customHeight="1" x14ac:dyDescent="0.3">
      <c r="B32" s="165"/>
      <c r="C32" s="165"/>
      <c r="D32" s="165"/>
      <c r="E32" s="165"/>
      <c r="F32" s="165"/>
      <c r="G32" s="165"/>
      <c r="H32" s="165"/>
      <c r="I32" s="165"/>
      <c r="J32" s="165"/>
      <c r="K32" s="165"/>
      <c r="L32" s="165"/>
      <c r="M32" s="165"/>
      <c r="N32" s="165"/>
      <c r="O32" s="165"/>
      <c r="P32" s="165"/>
      <c r="Q32" s="165"/>
      <c r="R32" s="165"/>
      <c r="T32" s="165"/>
      <c r="U32" s="165"/>
      <c r="V32" s="165"/>
      <c r="W32" s="165"/>
      <c r="X32" s="165"/>
      <c r="Y32" s="165"/>
      <c r="Z32" s="165"/>
      <c r="AA32" s="300"/>
      <c r="AB32" s="301"/>
      <c r="AC32" s="301"/>
      <c r="AD32" s="301"/>
      <c r="AE32" s="301"/>
      <c r="AF32" s="301"/>
      <c r="AG32" s="301"/>
      <c r="AH32" s="301"/>
      <c r="AI32" s="302"/>
      <c r="AJ32" s="165"/>
      <c r="AL32" s="165"/>
      <c r="AM32" s="306"/>
      <c r="AN32" s="306"/>
      <c r="AO32" s="307"/>
      <c r="AP32" s="165"/>
      <c r="AQ32" s="165"/>
      <c r="AR32" s="165"/>
      <c r="AS32" s="165"/>
      <c r="AT32" s="165"/>
      <c r="AU32" s="165"/>
      <c r="AV32" s="165"/>
      <c r="AW32" s="165"/>
      <c r="AX32" s="165"/>
      <c r="AY32" s="165"/>
      <c r="AZ32" s="165"/>
      <c r="BA32" s="165"/>
      <c r="BB32" s="165"/>
      <c r="BD32" s="165"/>
      <c r="BE32" s="165"/>
      <c r="BF32" s="165"/>
      <c r="BG32" s="165"/>
      <c r="BH32" s="165"/>
      <c r="BI32" s="165"/>
      <c r="BJ32" s="165"/>
      <c r="BK32" s="165"/>
      <c r="BL32" s="165"/>
      <c r="BM32" s="165"/>
      <c r="BN32" s="165"/>
      <c r="BO32" s="165"/>
      <c r="BP32" s="165"/>
      <c r="BQ32" s="165"/>
      <c r="BR32" s="165"/>
      <c r="BS32" s="165"/>
      <c r="BT32" s="165"/>
      <c r="BV32" s="165"/>
      <c r="BW32" s="165"/>
      <c r="BX32" s="165"/>
      <c r="BY32" s="165"/>
      <c r="BZ32" s="165"/>
      <c r="CA32" s="165"/>
      <c r="CB32" s="165"/>
      <c r="CC32" s="165"/>
      <c r="CD32" s="165"/>
      <c r="CE32" s="165"/>
      <c r="CF32" s="165"/>
      <c r="CG32" s="165"/>
      <c r="CH32" s="165"/>
      <c r="CI32" s="165"/>
      <c r="CJ32" s="165"/>
      <c r="CK32" s="165"/>
      <c r="CL32" s="165"/>
      <c r="CM32" s="165"/>
      <c r="CN32" s="165"/>
      <c r="CO32" s="165"/>
    </row>
    <row r="33" spans="2:93" s="9" customFormat="1" ht="16.2" customHeight="1" x14ac:dyDescent="0.3">
      <c r="B33" s="165"/>
      <c r="C33" s="165"/>
      <c r="D33" s="165"/>
      <c r="E33" s="165"/>
      <c r="F33" s="165"/>
      <c r="G33" s="165"/>
      <c r="H33" s="165"/>
      <c r="I33" s="165"/>
      <c r="J33" s="165"/>
      <c r="K33" s="165"/>
      <c r="L33" s="165"/>
      <c r="M33" s="165"/>
      <c r="N33" s="165"/>
      <c r="O33" s="165"/>
      <c r="P33" s="165"/>
      <c r="Q33" s="165"/>
      <c r="R33" s="165"/>
      <c r="T33" s="165"/>
      <c r="U33" s="165"/>
      <c r="V33" s="165"/>
      <c r="W33" s="165"/>
      <c r="X33" s="165"/>
      <c r="Y33" s="165"/>
      <c r="Z33" s="165"/>
      <c r="AA33" s="300"/>
      <c r="AB33" s="301"/>
      <c r="AC33" s="301"/>
      <c r="AD33" s="301"/>
      <c r="AE33" s="301"/>
      <c r="AF33" s="301"/>
      <c r="AG33" s="301"/>
      <c r="AH33" s="301"/>
      <c r="AI33" s="302"/>
      <c r="AJ33" s="165"/>
      <c r="AL33" s="165"/>
      <c r="AM33" s="165"/>
      <c r="AN33" s="165"/>
      <c r="AO33" s="165"/>
      <c r="AP33" s="165"/>
      <c r="AQ33" s="165"/>
      <c r="AR33" s="165"/>
      <c r="AS33" s="165"/>
      <c r="AT33" s="165"/>
      <c r="AU33" s="165"/>
      <c r="AV33" s="165"/>
      <c r="AW33" s="165"/>
      <c r="AX33" s="165"/>
      <c r="AY33" s="165"/>
      <c r="AZ33" s="165"/>
      <c r="BA33" s="165"/>
      <c r="BB33" s="165"/>
      <c r="BD33" s="165"/>
      <c r="BE33" s="165"/>
      <c r="BF33" s="165"/>
      <c r="BG33" s="165"/>
      <c r="BH33" s="165"/>
      <c r="BI33" s="165"/>
      <c r="BJ33" s="165"/>
      <c r="BK33" s="165"/>
      <c r="BL33" s="165"/>
      <c r="BM33" s="165"/>
      <c r="BN33" s="165"/>
      <c r="BO33" s="165"/>
      <c r="BP33" s="165"/>
      <c r="BQ33" s="165"/>
      <c r="BR33" s="165"/>
      <c r="BS33" s="165"/>
      <c r="BT33" s="165"/>
      <c r="BV33" s="165"/>
      <c r="BW33" s="308">
        <f>+CJ54</f>
        <v>0</v>
      </c>
      <c r="BX33" s="286" t="s">
        <v>392</v>
      </c>
      <c r="BY33" s="286"/>
      <c r="BZ33" s="286"/>
      <c r="CA33" s="286"/>
      <c r="CB33" s="286"/>
      <c r="CC33" s="286"/>
      <c r="CD33" s="165"/>
      <c r="CE33" s="165"/>
      <c r="CF33" s="165"/>
      <c r="CG33" s="165"/>
      <c r="CH33" s="165"/>
      <c r="CI33" s="165"/>
      <c r="CJ33" s="165"/>
      <c r="CK33" s="165"/>
      <c r="CL33" s="165"/>
      <c r="CM33" s="165"/>
      <c r="CN33" s="165"/>
      <c r="CO33" s="165"/>
    </row>
    <row r="34" spans="2:93" s="9" customFormat="1" ht="15.6" x14ac:dyDescent="0.3">
      <c r="B34" s="165"/>
      <c r="C34" s="165"/>
      <c r="D34" s="165"/>
      <c r="E34" s="165"/>
      <c r="F34" s="165"/>
      <c r="G34" s="165"/>
      <c r="H34" s="165"/>
      <c r="I34" s="165"/>
      <c r="J34" s="165"/>
      <c r="K34" s="165"/>
      <c r="L34" s="165"/>
      <c r="M34" s="165"/>
      <c r="N34" s="165"/>
      <c r="O34" s="165"/>
      <c r="P34" s="165"/>
      <c r="Q34" s="165"/>
      <c r="R34" s="165"/>
      <c r="T34" s="165"/>
      <c r="U34" s="165"/>
      <c r="V34" s="165"/>
      <c r="W34" s="165"/>
      <c r="X34" s="165"/>
      <c r="Y34" s="165"/>
      <c r="Z34" s="165"/>
      <c r="AA34" s="303"/>
      <c r="AB34" s="304"/>
      <c r="AC34" s="304"/>
      <c r="AD34" s="304"/>
      <c r="AE34" s="304"/>
      <c r="AF34" s="304"/>
      <c r="AG34" s="304"/>
      <c r="AH34" s="304"/>
      <c r="AI34" s="305"/>
      <c r="AJ34" s="165"/>
      <c r="AL34" s="165"/>
      <c r="AM34" s="165"/>
      <c r="AN34" s="165"/>
      <c r="AO34" s="165"/>
      <c r="AP34" s="165"/>
      <c r="AQ34" s="165"/>
      <c r="AR34" s="165"/>
      <c r="AS34" s="165"/>
      <c r="AT34" s="165"/>
      <c r="AU34" s="165"/>
      <c r="AV34" s="165"/>
      <c r="AW34" s="165"/>
      <c r="AX34" s="165"/>
      <c r="AY34" s="165"/>
      <c r="AZ34" s="165"/>
      <c r="BA34" s="165"/>
      <c r="BB34" s="165"/>
      <c r="BD34" s="165"/>
      <c r="BE34" s="165"/>
      <c r="BF34" s="165"/>
      <c r="BG34" s="165"/>
      <c r="BH34" s="165"/>
      <c r="BI34" s="165"/>
      <c r="BJ34" s="165"/>
      <c r="BK34" s="165"/>
      <c r="BL34" s="165"/>
      <c r="BM34" s="165"/>
      <c r="BN34" s="165"/>
      <c r="BO34" s="165"/>
      <c r="BP34" s="165"/>
      <c r="BQ34" s="165"/>
      <c r="BR34" s="165"/>
      <c r="BS34" s="165"/>
      <c r="BT34" s="165"/>
      <c r="BV34" s="165"/>
      <c r="BW34" s="309"/>
      <c r="BX34" s="286"/>
      <c r="BY34" s="286"/>
      <c r="BZ34" s="286"/>
      <c r="CA34" s="286"/>
      <c r="CB34" s="286"/>
      <c r="CC34" s="286"/>
      <c r="CD34" s="165"/>
      <c r="CE34" s="165"/>
      <c r="CF34" s="165"/>
      <c r="CG34" s="165"/>
      <c r="CH34" s="165"/>
      <c r="CI34" s="165"/>
      <c r="CJ34" s="165"/>
      <c r="CK34" s="165"/>
      <c r="CL34" s="165"/>
      <c r="CM34" s="165"/>
      <c r="CN34" s="165"/>
      <c r="CO34" s="165"/>
    </row>
    <row r="35" spans="2:93" s="9" customFormat="1" ht="15.6" x14ac:dyDescent="0.3">
      <c r="B35" s="165"/>
      <c r="C35" s="165"/>
      <c r="D35" s="165"/>
      <c r="E35" s="165"/>
      <c r="F35" s="165"/>
      <c r="G35" s="165"/>
      <c r="H35" s="165"/>
      <c r="I35" s="165"/>
      <c r="J35" s="165"/>
      <c r="K35" s="165"/>
      <c r="L35" s="165"/>
      <c r="M35" s="165"/>
      <c r="N35" s="165"/>
      <c r="O35" s="165"/>
      <c r="P35" s="165"/>
      <c r="Q35" s="165"/>
      <c r="R35" s="165"/>
      <c r="T35" s="165"/>
      <c r="U35" s="165"/>
      <c r="V35" s="165"/>
      <c r="W35" s="165"/>
      <c r="X35" s="165"/>
      <c r="Y35" s="165"/>
      <c r="Z35" s="165"/>
      <c r="AA35" s="165"/>
      <c r="AB35" s="165"/>
      <c r="AC35" s="165"/>
      <c r="AD35" s="165"/>
      <c r="AE35" s="165"/>
      <c r="AF35" s="165"/>
      <c r="AG35" s="165"/>
      <c r="AH35" s="165"/>
      <c r="AI35" s="165"/>
      <c r="AJ35" s="165"/>
      <c r="AL35" s="165"/>
      <c r="AM35" s="165"/>
      <c r="AN35" s="165"/>
      <c r="AO35" s="165"/>
      <c r="AP35" s="165"/>
      <c r="AQ35" s="165"/>
      <c r="AR35" s="165"/>
      <c r="AS35" s="165"/>
      <c r="AT35" s="165"/>
      <c r="AU35" s="165"/>
      <c r="AV35" s="165"/>
      <c r="AW35" s="165"/>
      <c r="AX35" s="165"/>
      <c r="AY35" s="165"/>
      <c r="AZ35" s="165"/>
      <c r="BA35" s="165"/>
      <c r="BB35" s="165"/>
      <c r="BD35" s="165"/>
      <c r="BE35" s="165"/>
      <c r="BF35" s="165"/>
      <c r="BG35" s="165"/>
      <c r="BH35" s="165"/>
      <c r="BI35" s="165"/>
      <c r="BJ35" s="165"/>
      <c r="BK35" s="165"/>
      <c r="BL35" s="165"/>
      <c r="BM35" s="165"/>
      <c r="BN35" s="165"/>
      <c r="BO35" s="165"/>
      <c r="BP35" s="165"/>
      <c r="BQ35" s="165"/>
      <c r="BR35" s="165"/>
      <c r="BS35" s="165"/>
      <c r="BT35" s="165"/>
      <c r="BV35" s="165"/>
      <c r="BW35" s="165"/>
      <c r="BX35" s="165"/>
      <c r="BY35" s="165"/>
      <c r="BZ35" s="165"/>
      <c r="CA35" s="165"/>
      <c r="CB35" s="165"/>
      <c r="CC35" s="165"/>
      <c r="CD35" s="165"/>
      <c r="CE35" s="165"/>
      <c r="CF35" s="165"/>
      <c r="CG35" s="165"/>
      <c r="CH35" s="165"/>
      <c r="CI35" s="165"/>
      <c r="CJ35" s="165"/>
      <c r="CK35" s="165"/>
      <c r="CL35" s="165"/>
      <c r="CM35" s="165"/>
      <c r="CN35" s="165"/>
      <c r="CO35" s="165"/>
    </row>
    <row r="36" spans="2:93" s="9" customFormat="1" ht="8.4" customHeight="1" x14ac:dyDescent="0.3">
      <c r="B36" s="165"/>
      <c r="C36" s="165"/>
      <c r="D36" s="165"/>
      <c r="E36" s="165"/>
      <c r="F36" s="165"/>
      <c r="G36" s="165"/>
      <c r="H36" s="165"/>
      <c r="I36" s="165"/>
      <c r="J36" s="165"/>
      <c r="K36" s="165"/>
      <c r="L36" s="165"/>
      <c r="M36" s="165"/>
      <c r="N36" s="165"/>
      <c r="O36" s="165"/>
      <c r="P36" s="165"/>
      <c r="Q36" s="165"/>
      <c r="R36" s="165"/>
      <c r="T36" s="165"/>
      <c r="U36" s="165"/>
      <c r="V36" s="165"/>
      <c r="W36" s="165"/>
      <c r="X36" s="165"/>
      <c r="Y36" s="165"/>
      <c r="Z36" s="165"/>
      <c r="AA36" s="165"/>
      <c r="AB36" s="165"/>
      <c r="AC36" s="165"/>
      <c r="AD36" s="165"/>
      <c r="AE36" s="165"/>
      <c r="AF36" s="165"/>
      <c r="AG36" s="165"/>
      <c r="AH36" s="165"/>
      <c r="AI36" s="165"/>
      <c r="AJ36" s="165"/>
      <c r="AL36" s="165"/>
      <c r="AM36" s="165"/>
      <c r="AN36" s="165"/>
      <c r="AO36" s="165"/>
      <c r="AP36" s="165"/>
      <c r="AQ36" s="165"/>
      <c r="AR36" s="165"/>
      <c r="AS36" s="165"/>
      <c r="AT36" s="165"/>
      <c r="AU36" s="165"/>
      <c r="AV36" s="165"/>
      <c r="AW36" s="165"/>
      <c r="AX36" s="165"/>
      <c r="AY36" s="165"/>
      <c r="AZ36" s="165"/>
      <c r="BA36" s="165"/>
      <c r="BB36" s="165"/>
      <c r="BD36" s="165"/>
      <c r="BE36" s="165"/>
      <c r="BF36" s="165"/>
      <c r="BG36" s="165"/>
      <c r="BH36" s="165"/>
      <c r="BI36" s="165"/>
      <c r="BJ36" s="165"/>
      <c r="BK36" s="165"/>
      <c r="BL36" s="165"/>
      <c r="BM36" s="165"/>
      <c r="BN36" s="165"/>
      <c r="BO36" s="165"/>
      <c r="BP36" s="165"/>
      <c r="BQ36" s="165"/>
      <c r="BR36" s="165"/>
      <c r="BS36" s="165"/>
      <c r="BT36" s="165"/>
      <c r="BV36" s="165"/>
      <c r="BW36" s="165"/>
      <c r="BX36" s="165"/>
      <c r="BY36" s="165"/>
      <c r="BZ36" s="165"/>
      <c r="CA36" s="165"/>
      <c r="CB36" s="165"/>
      <c r="CC36" s="165"/>
      <c r="CD36" s="165"/>
      <c r="CE36" s="165"/>
      <c r="CF36" s="165"/>
      <c r="CG36" s="165"/>
      <c r="CH36" s="165"/>
      <c r="CI36" s="165"/>
      <c r="CJ36" s="165"/>
      <c r="CK36" s="165"/>
      <c r="CL36" s="165"/>
      <c r="CM36" s="165"/>
      <c r="CN36" s="165"/>
      <c r="CO36" s="165"/>
    </row>
    <row r="37" spans="2:93" ht="8.4" customHeight="1" x14ac:dyDescent="0.3">
      <c r="B37" s="190"/>
      <c r="C37" s="190"/>
      <c r="D37" s="190"/>
      <c r="E37" s="190"/>
      <c r="F37" s="190"/>
      <c r="G37" s="190"/>
      <c r="H37" s="190"/>
      <c r="I37" s="190"/>
      <c r="J37" s="190"/>
      <c r="K37" s="190"/>
      <c r="L37" s="190"/>
      <c r="M37" s="190"/>
      <c r="N37" s="190"/>
      <c r="O37" s="190"/>
      <c r="P37" s="190"/>
      <c r="Q37" s="190"/>
      <c r="R37" s="190"/>
      <c r="T37" s="190"/>
      <c r="U37" s="190"/>
      <c r="V37" s="190"/>
      <c r="W37" s="190"/>
      <c r="X37" s="190"/>
      <c r="Y37" s="190"/>
      <c r="Z37" s="190"/>
      <c r="AA37" s="190"/>
      <c r="AB37" s="190"/>
      <c r="AC37" s="190"/>
      <c r="AD37" s="190"/>
      <c r="AE37" s="190"/>
      <c r="AF37" s="190"/>
      <c r="AG37" s="190"/>
      <c r="AH37" s="190"/>
      <c r="AI37" s="190"/>
      <c r="AJ37" s="190"/>
      <c r="AL37" s="190"/>
      <c r="AM37" s="190"/>
      <c r="AN37" s="190"/>
      <c r="AO37" s="190"/>
      <c r="AP37" s="190"/>
      <c r="AQ37" s="190"/>
      <c r="AR37" s="190"/>
      <c r="AS37" s="190"/>
      <c r="AT37" s="190"/>
      <c r="AU37" s="190"/>
      <c r="AV37" s="190"/>
      <c r="AW37" s="190"/>
      <c r="AX37" s="190"/>
      <c r="AY37" s="190"/>
      <c r="AZ37" s="190"/>
      <c r="BA37" s="190"/>
      <c r="BB37" s="190"/>
      <c r="BD37" s="190"/>
      <c r="BE37" s="190"/>
      <c r="BF37" s="190"/>
      <c r="BG37" s="190"/>
      <c r="BH37" s="190"/>
      <c r="BI37" s="190"/>
      <c r="BJ37" s="190"/>
      <c r="BK37" s="190"/>
      <c r="BL37" s="190"/>
      <c r="BM37" s="190"/>
      <c r="BN37" s="190"/>
      <c r="BO37" s="190"/>
      <c r="BP37" s="190"/>
      <c r="BQ37" s="190"/>
      <c r="BR37" s="190"/>
      <c r="BS37" s="190"/>
      <c r="BT37" s="190"/>
      <c r="BV37" s="190"/>
      <c r="BW37" s="190"/>
      <c r="BX37" s="190"/>
      <c r="BY37" s="190"/>
      <c r="BZ37" s="190"/>
      <c r="CA37" s="190"/>
      <c r="CB37" s="190"/>
      <c r="CC37" s="190"/>
      <c r="CD37" s="190"/>
      <c r="CE37" s="190"/>
      <c r="CF37" s="190"/>
      <c r="CG37" s="190"/>
      <c r="CH37" s="190"/>
      <c r="CI37" s="190"/>
      <c r="CJ37" s="190"/>
      <c r="CK37" s="190"/>
      <c r="CL37" s="190"/>
    </row>
    <row r="38" spans="2:93" ht="8.4" customHeight="1" x14ac:dyDescent="0.3">
      <c r="B38" s="190"/>
      <c r="C38" s="190"/>
      <c r="D38" s="190"/>
      <c r="E38" s="190"/>
      <c r="F38" s="190"/>
      <c r="G38" s="190"/>
      <c r="H38" s="190"/>
      <c r="I38" s="190"/>
      <c r="J38" s="190"/>
      <c r="K38" s="190"/>
      <c r="L38" s="190"/>
      <c r="M38" s="190"/>
      <c r="N38" s="190"/>
      <c r="O38" s="190"/>
      <c r="P38" s="190"/>
      <c r="Q38" s="190"/>
      <c r="R38" s="190"/>
      <c r="T38" s="190"/>
      <c r="U38" s="190"/>
      <c r="V38" s="190"/>
      <c r="W38" s="190"/>
      <c r="X38" s="190"/>
      <c r="Y38" s="190"/>
      <c r="Z38" s="190"/>
      <c r="AA38" s="190"/>
      <c r="AB38" s="190"/>
      <c r="AC38" s="190"/>
      <c r="AD38" s="190"/>
      <c r="AE38" s="190"/>
      <c r="AF38" s="190"/>
      <c r="AG38" s="190"/>
      <c r="AH38" s="190"/>
      <c r="AI38" s="190"/>
      <c r="AJ38" s="190"/>
      <c r="AL38" s="190"/>
      <c r="AM38" s="190"/>
      <c r="AN38" s="190"/>
      <c r="AO38" s="190"/>
      <c r="AP38" s="190"/>
      <c r="AQ38" s="190"/>
      <c r="AR38" s="190"/>
      <c r="AS38" s="190"/>
      <c r="AT38" s="190"/>
      <c r="AU38" s="190"/>
      <c r="AV38" s="190"/>
      <c r="AW38" s="190"/>
      <c r="AX38" s="190"/>
      <c r="AY38" s="190"/>
      <c r="AZ38" s="190"/>
      <c r="BA38" s="190"/>
      <c r="BB38" s="190"/>
      <c r="BD38" s="190"/>
      <c r="BS38" s="190"/>
      <c r="BT38" s="190"/>
      <c r="BV38" s="190"/>
      <c r="BW38" s="190"/>
      <c r="BX38" s="190"/>
      <c r="BY38" s="190"/>
      <c r="BZ38" s="190"/>
      <c r="CA38" s="190"/>
      <c r="CB38" s="190"/>
      <c r="CC38" s="190"/>
      <c r="CD38" s="190"/>
      <c r="CE38" s="190"/>
      <c r="CF38" s="190"/>
      <c r="CG38" s="190"/>
      <c r="CH38" s="190"/>
      <c r="CI38" s="190"/>
      <c r="CJ38" s="190"/>
      <c r="CK38" s="190"/>
      <c r="CL38" s="190"/>
    </row>
    <row r="39" spans="2:93" ht="8.4" customHeight="1" x14ac:dyDescent="0.3">
      <c r="B39" s="190"/>
      <c r="C39" s="190"/>
      <c r="D39" s="190"/>
      <c r="E39" s="190"/>
      <c r="F39" s="190"/>
      <c r="G39" s="190"/>
      <c r="H39" s="190"/>
      <c r="I39" s="190"/>
      <c r="J39" s="190"/>
      <c r="K39" s="190"/>
      <c r="L39" s="190"/>
      <c r="M39" s="190"/>
      <c r="N39" s="190"/>
      <c r="O39" s="190"/>
      <c r="P39" s="190"/>
      <c r="Q39" s="190"/>
      <c r="R39" s="190"/>
      <c r="T39" s="190"/>
      <c r="U39" s="190"/>
      <c r="V39" s="190"/>
      <c r="W39" s="190"/>
      <c r="X39" s="190"/>
      <c r="Y39" s="190"/>
      <c r="Z39" s="190"/>
      <c r="AA39" s="190"/>
      <c r="AB39" s="190"/>
      <c r="AC39" s="190"/>
      <c r="AD39" s="190"/>
      <c r="AE39" s="190"/>
      <c r="AF39" s="190"/>
      <c r="AG39" s="190"/>
      <c r="AL39" s="190"/>
      <c r="AM39" s="190"/>
      <c r="AN39" s="190"/>
      <c r="AO39" s="190"/>
      <c r="AP39" s="190"/>
      <c r="AQ39" s="190"/>
      <c r="AR39" s="190"/>
      <c r="AS39" s="190"/>
      <c r="AT39" s="190"/>
      <c r="AU39" s="190"/>
      <c r="AV39" s="190"/>
      <c r="AW39" s="190"/>
      <c r="AX39" s="190"/>
      <c r="AY39" s="190"/>
      <c r="AZ39" s="190"/>
      <c r="BA39" s="190"/>
      <c r="BB39" s="190"/>
      <c r="BD39" s="190"/>
      <c r="BS39" s="190"/>
      <c r="BT39" s="190"/>
      <c r="BV39" s="190"/>
      <c r="BW39" s="190"/>
      <c r="BX39" s="190"/>
      <c r="BY39" s="190"/>
      <c r="BZ39" s="190"/>
      <c r="CA39" s="190"/>
      <c r="CB39" s="190"/>
      <c r="CC39" s="190"/>
      <c r="CD39" s="190"/>
      <c r="CE39" s="190"/>
      <c r="CF39" s="190"/>
      <c r="CG39" s="190"/>
      <c r="CH39" s="190"/>
      <c r="CI39" s="190"/>
      <c r="CJ39" s="190"/>
      <c r="CK39" s="190"/>
      <c r="CL39" s="190"/>
    </row>
    <row r="40" spans="2:93" ht="8.4" customHeight="1" x14ac:dyDescent="0.3">
      <c r="B40" s="190"/>
      <c r="C40" s="190"/>
      <c r="D40" s="190"/>
      <c r="E40" s="190"/>
      <c r="F40" s="190"/>
      <c r="G40" s="190"/>
      <c r="H40" s="190"/>
      <c r="I40" s="190"/>
      <c r="J40" s="190"/>
      <c r="K40" s="190"/>
      <c r="L40" s="190"/>
      <c r="M40" s="190"/>
      <c r="N40" s="190"/>
      <c r="O40" s="190"/>
      <c r="P40" s="190"/>
      <c r="Q40" s="190"/>
      <c r="R40" s="190"/>
      <c r="T40" s="190"/>
      <c r="U40" s="190"/>
      <c r="V40" s="190"/>
      <c r="W40" s="190"/>
      <c r="X40" s="190"/>
      <c r="Y40" s="190"/>
      <c r="Z40" s="190"/>
      <c r="AA40" s="190"/>
      <c r="AB40" s="190"/>
      <c r="AC40" s="190"/>
      <c r="AD40" s="190"/>
      <c r="AE40" s="190"/>
      <c r="AF40" s="190"/>
      <c r="AG40" s="190"/>
      <c r="AL40" s="190"/>
      <c r="AM40" s="190"/>
      <c r="AN40" s="190"/>
      <c r="AO40" s="190"/>
      <c r="AP40" s="190"/>
      <c r="AQ40" s="190"/>
      <c r="AR40" s="190"/>
      <c r="AS40" s="190"/>
      <c r="AT40" s="190"/>
      <c r="AU40" s="190"/>
      <c r="AV40" s="190"/>
      <c r="AW40" s="190"/>
      <c r="AX40" s="190"/>
      <c r="AY40" s="190"/>
      <c r="AZ40" s="190"/>
      <c r="BA40" s="190"/>
      <c r="BB40" s="190"/>
      <c r="BD40" s="190"/>
      <c r="BT40" s="190"/>
      <c r="BV40" s="190"/>
      <c r="BW40" s="190"/>
      <c r="BX40" s="190"/>
      <c r="BY40" s="190"/>
      <c r="BZ40" s="190"/>
      <c r="CA40" s="190"/>
      <c r="CB40" s="190"/>
      <c r="CC40" s="190"/>
      <c r="CD40" s="190"/>
      <c r="CE40" s="190"/>
      <c r="CF40" s="190"/>
      <c r="CG40" s="190"/>
      <c r="CH40" s="190"/>
      <c r="CI40" s="190"/>
      <c r="CJ40" s="190"/>
      <c r="CK40" s="190"/>
      <c r="CL40" s="190"/>
    </row>
    <row r="42" spans="2:93" ht="42" x14ac:dyDescent="0.3">
      <c r="B42" s="191"/>
      <c r="C42" s="192" t="s">
        <v>393</v>
      </c>
      <c r="D42" s="193"/>
      <c r="E42" s="193"/>
      <c r="F42" s="193"/>
      <c r="G42" s="193"/>
      <c r="H42" s="193"/>
      <c r="I42" s="191"/>
      <c r="J42" s="191"/>
      <c r="K42" s="191"/>
      <c r="L42" s="191"/>
      <c r="M42" s="191"/>
      <c r="N42" s="176"/>
      <c r="O42" s="194"/>
      <c r="P42" s="176"/>
      <c r="Q42" s="176"/>
      <c r="R42" s="176"/>
      <c r="T42" s="176"/>
      <c r="U42" s="192" t="s">
        <v>393</v>
      </c>
      <c r="V42" s="193"/>
      <c r="W42" s="193"/>
      <c r="X42" s="193"/>
      <c r="Y42" s="193"/>
      <c r="Z42" s="193"/>
      <c r="AA42" s="193"/>
      <c r="AB42" s="193"/>
      <c r="AC42" s="193"/>
      <c r="AD42" s="196"/>
      <c r="AE42" s="196"/>
      <c r="AF42" s="176"/>
      <c r="AG42" s="176"/>
      <c r="AH42" s="176"/>
      <c r="AI42" s="176"/>
      <c r="AJ42" s="176"/>
      <c r="AL42" s="176"/>
      <c r="AM42" s="192" t="s">
        <v>393</v>
      </c>
      <c r="AN42" s="193"/>
      <c r="AO42" s="193"/>
      <c r="AP42" s="193"/>
      <c r="AQ42" s="193"/>
      <c r="AR42" s="196"/>
      <c r="AS42" s="196"/>
      <c r="AT42" s="196"/>
      <c r="AU42" s="196"/>
      <c r="AV42" s="196"/>
      <c r="AW42" s="196"/>
      <c r="AX42" s="176"/>
      <c r="AY42" s="176"/>
      <c r="AZ42" s="176"/>
      <c r="BA42" s="176"/>
      <c r="BB42" s="191"/>
      <c r="BD42" s="191"/>
      <c r="BE42" s="192" t="s">
        <v>393</v>
      </c>
      <c r="BF42" s="193"/>
      <c r="BG42" s="193"/>
      <c r="BH42" s="193"/>
      <c r="BI42" s="193"/>
      <c r="BJ42" s="193"/>
      <c r="BK42" s="195" t="s">
        <v>366</v>
      </c>
      <c r="BL42" s="196"/>
      <c r="BM42" s="196"/>
      <c r="BN42" s="196"/>
      <c r="BO42" s="196"/>
      <c r="BP42" s="176"/>
      <c r="BQ42" s="176"/>
      <c r="BR42" s="176"/>
      <c r="BS42" s="176"/>
      <c r="BT42" s="191"/>
      <c r="BV42" s="197" t="s">
        <v>393</v>
      </c>
      <c r="BW42" s="192"/>
      <c r="BX42" s="198"/>
      <c r="BY42" s="198"/>
      <c r="BZ42" s="198"/>
      <c r="CA42" s="176"/>
      <c r="CB42" s="176"/>
      <c r="CC42" s="176"/>
      <c r="CD42" s="198"/>
      <c r="CE42" s="198"/>
      <c r="CF42" s="198"/>
      <c r="CG42" s="198"/>
      <c r="CH42" s="198"/>
      <c r="CI42" s="198"/>
      <c r="CJ42" s="198"/>
      <c r="CK42" s="198"/>
      <c r="CL42" s="198"/>
      <c r="CM42" s="198"/>
      <c r="CN42" s="198"/>
      <c r="CO42" s="176"/>
    </row>
    <row r="43" spans="2:93" ht="42" x14ac:dyDescent="0.3">
      <c r="B43" s="191"/>
      <c r="C43" s="191"/>
      <c r="D43" s="191"/>
      <c r="E43" s="191"/>
      <c r="F43" s="191"/>
      <c r="G43" s="191"/>
      <c r="H43" s="191"/>
      <c r="I43" s="195" t="s">
        <v>395</v>
      </c>
      <c r="J43" s="195" t="s">
        <v>355</v>
      </c>
      <c r="K43" s="195" t="s">
        <v>396</v>
      </c>
      <c r="L43" s="195" t="s">
        <v>64</v>
      </c>
      <c r="M43" s="195" t="s">
        <v>63</v>
      </c>
      <c r="N43" s="176"/>
      <c r="O43" s="176"/>
      <c r="P43" s="176"/>
      <c r="Q43" s="176"/>
      <c r="R43" s="176"/>
      <c r="T43" s="176"/>
      <c r="U43" s="193"/>
      <c r="V43" s="193"/>
      <c r="W43" s="193"/>
      <c r="X43" s="193"/>
      <c r="Y43" s="193"/>
      <c r="Z43" s="193"/>
      <c r="AA43" s="195" t="s">
        <v>394</v>
      </c>
      <c r="AB43" s="196" t="s">
        <v>439</v>
      </c>
      <c r="AC43" s="196"/>
      <c r="AD43" s="196"/>
      <c r="AE43" s="196"/>
      <c r="AF43" s="176"/>
      <c r="AG43" s="176"/>
      <c r="AH43" s="176"/>
      <c r="AI43" s="176"/>
      <c r="AJ43" s="176"/>
      <c r="AL43" s="176"/>
      <c r="AM43" s="193"/>
      <c r="AN43" s="193"/>
      <c r="AO43" s="193"/>
      <c r="AP43" s="193"/>
      <c r="AQ43" s="193"/>
      <c r="AR43" s="193"/>
      <c r="AS43" s="195" t="s">
        <v>394</v>
      </c>
      <c r="AT43" s="196"/>
      <c r="AU43" s="196"/>
      <c r="AV43" s="196"/>
      <c r="AW43" s="196"/>
      <c r="AX43" s="176"/>
      <c r="AY43" s="176"/>
      <c r="AZ43" s="176"/>
      <c r="BA43" s="176"/>
      <c r="BB43" s="191"/>
      <c r="BD43" s="191"/>
      <c r="BE43" s="193"/>
      <c r="BF43" s="193"/>
      <c r="BG43" s="193"/>
      <c r="BH43" s="193"/>
      <c r="BI43" s="193"/>
      <c r="BJ43" s="199" t="s">
        <v>399</v>
      </c>
      <c r="BK43" s="196">
        <f>'5) Dashboard'!D21</f>
        <v>0</v>
      </c>
      <c r="BL43" s="196"/>
      <c r="BM43" s="196"/>
      <c r="BN43" s="196"/>
      <c r="BO43" s="196"/>
      <c r="BP43" s="176"/>
      <c r="BQ43" s="176"/>
      <c r="BR43" s="176"/>
      <c r="BS43" s="176"/>
      <c r="BT43" s="191"/>
      <c r="BV43" s="191"/>
      <c r="BW43" s="176"/>
      <c r="BX43" s="176"/>
      <c r="BY43" s="176"/>
      <c r="BZ43" s="198"/>
      <c r="CA43" s="198"/>
      <c r="CB43" s="198"/>
      <c r="CC43" s="198"/>
      <c r="CD43" s="198"/>
      <c r="CE43" s="198"/>
      <c r="CF43" s="198"/>
      <c r="CG43" s="198"/>
      <c r="CH43" s="198"/>
      <c r="CI43" s="200" t="s">
        <v>259</v>
      </c>
      <c r="CJ43" s="198"/>
      <c r="CK43" s="198"/>
      <c r="CL43" s="198"/>
      <c r="CM43" s="198"/>
      <c r="CN43" s="198"/>
      <c r="CO43" s="176"/>
    </row>
    <row r="44" spans="2:93" x14ac:dyDescent="0.3">
      <c r="B44" s="191"/>
      <c r="C44" s="191"/>
      <c r="D44" s="191"/>
      <c r="E44" s="191"/>
      <c r="F44" s="191"/>
      <c r="G44" s="191"/>
      <c r="H44" s="191"/>
      <c r="I44" s="191"/>
      <c r="J44" s="191"/>
      <c r="K44" s="191"/>
      <c r="L44" s="191"/>
      <c r="M44" s="191"/>
      <c r="N44" s="176"/>
      <c r="O44" s="176"/>
      <c r="P44" s="176"/>
      <c r="Q44" s="176"/>
      <c r="R44" s="176"/>
      <c r="T44" s="176"/>
      <c r="U44" s="193"/>
      <c r="V44" s="193"/>
      <c r="W44" s="193"/>
      <c r="X44" s="193"/>
      <c r="Y44" s="193"/>
      <c r="Z44" s="199" t="s">
        <v>397</v>
      </c>
      <c r="AA44" s="196">
        <f>'5) Dashboard'!D59</f>
        <v>0</v>
      </c>
      <c r="AB44" s="196">
        <f>1-AA44</f>
        <v>1</v>
      </c>
      <c r="AC44" s="196"/>
      <c r="AD44" s="196"/>
      <c r="AE44" s="196"/>
      <c r="AF44" s="176"/>
      <c r="AG44" s="176"/>
      <c r="AH44" s="176"/>
      <c r="AI44" s="176"/>
      <c r="AJ44" s="176"/>
      <c r="AL44" s="176"/>
      <c r="AM44" s="193"/>
      <c r="AN44" s="193"/>
      <c r="AO44" s="193"/>
      <c r="AP44" s="193"/>
      <c r="AQ44" s="193"/>
      <c r="AR44" s="199" t="s">
        <v>398</v>
      </c>
      <c r="AS44" s="196">
        <f>'5) Dashboard'!D121</f>
        <v>0</v>
      </c>
      <c r="AT44" s="196"/>
      <c r="AU44" s="196"/>
      <c r="AV44" s="196"/>
      <c r="AW44" s="196"/>
      <c r="AX44" s="176"/>
      <c r="AY44" s="176"/>
      <c r="AZ44" s="176"/>
      <c r="BA44" s="176"/>
      <c r="BB44" s="191"/>
      <c r="BD44" s="191"/>
      <c r="BE44" s="193"/>
      <c r="BF44" s="193"/>
      <c r="BG44" s="193"/>
      <c r="BH44" s="193"/>
      <c r="BI44" s="193"/>
      <c r="BJ44" s="199" t="s">
        <v>402</v>
      </c>
      <c r="BK44" s="196">
        <f>'5) Dashboard'!D22</f>
        <v>0</v>
      </c>
      <c r="BL44" s="196"/>
      <c r="BM44" s="196"/>
      <c r="BN44" s="196"/>
      <c r="BO44" s="196"/>
      <c r="BP44" s="176"/>
      <c r="BQ44" s="176"/>
      <c r="BR44" s="176"/>
      <c r="BS44" s="176"/>
      <c r="BT44" s="191"/>
      <c r="BV44" s="191"/>
      <c r="BW44" s="176"/>
      <c r="BX44" s="176"/>
      <c r="BY44" s="176"/>
      <c r="BZ44" s="198"/>
      <c r="CA44" s="198"/>
      <c r="CB44" s="198"/>
      <c r="CC44" s="198"/>
      <c r="CD44" s="198"/>
      <c r="CE44" s="198"/>
      <c r="CF44" s="198"/>
      <c r="CG44" s="198"/>
      <c r="CH44" s="198"/>
      <c r="CI44" s="200"/>
      <c r="CJ44" s="198" t="s">
        <v>52</v>
      </c>
      <c r="CK44" s="198" t="s">
        <v>53</v>
      </c>
      <c r="CL44" s="198" t="s">
        <v>176</v>
      </c>
      <c r="CM44" s="198"/>
      <c r="CN44" s="198"/>
      <c r="CO44" s="176"/>
    </row>
    <row r="45" spans="2:93" x14ac:dyDescent="0.3">
      <c r="B45" s="191"/>
      <c r="C45" s="193"/>
      <c r="D45" s="176"/>
      <c r="E45" s="176"/>
      <c r="F45" s="176"/>
      <c r="G45" s="176"/>
      <c r="H45" s="199" t="s">
        <v>435</v>
      </c>
      <c r="I45" s="193">
        <f>'5) Dashboard'!F47</f>
        <v>0</v>
      </c>
      <c r="J45" s="193">
        <f>'5) Dashboard'!D113</f>
        <v>0</v>
      </c>
      <c r="K45" s="193"/>
      <c r="L45" s="193">
        <f>'5) Dashboard'!D144</f>
        <v>0</v>
      </c>
      <c r="M45" s="193">
        <f>'5) Dashboard'!D144</f>
        <v>0</v>
      </c>
      <c r="N45" s="176"/>
      <c r="O45" s="176"/>
      <c r="P45" s="176"/>
      <c r="Q45" s="176"/>
      <c r="R45" s="176"/>
      <c r="T45" s="176"/>
      <c r="U45" s="193"/>
      <c r="V45" s="193"/>
      <c r="W45" s="193"/>
      <c r="X45" s="193"/>
      <c r="Y45" s="193"/>
      <c r="Z45" s="199" t="s">
        <v>400</v>
      </c>
      <c r="AA45" s="196">
        <f>'5) Dashboard'!D58</f>
        <v>0</v>
      </c>
      <c r="AB45" s="196">
        <f t="shared" ref="AB45:AB47" si="0">1-AA45</f>
        <v>1</v>
      </c>
      <c r="AC45" s="196"/>
      <c r="AD45" s="196"/>
      <c r="AE45" s="196"/>
      <c r="AF45" s="176"/>
      <c r="AG45" s="176"/>
      <c r="AH45" s="176"/>
      <c r="AI45" s="176"/>
      <c r="AJ45" s="176"/>
      <c r="AL45" s="176"/>
      <c r="AM45" s="193"/>
      <c r="AN45" s="193"/>
      <c r="AO45" s="193"/>
      <c r="AP45" s="193"/>
      <c r="AQ45" s="193"/>
      <c r="AR45" s="199" t="s">
        <v>401</v>
      </c>
      <c r="AS45" s="196">
        <f>'5) Dashboard'!D122</f>
        <v>0</v>
      </c>
      <c r="AT45" s="196"/>
      <c r="AU45" s="196"/>
      <c r="AV45" s="196"/>
      <c r="AW45" s="196"/>
      <c r="AX45" s="176"/>
      <c r="AY45" s="176"/>
      <c r="AZ45" s="176"/>
      <c r="BA45" s="176"/>
      <c r="BB45" s="191"/>
      <c r="BD45" s="191"/>
      <c r="BE45" s="193"/>
      <c r="BF45" s="193"/>
      <c r="BG45" s="193"/>
      <c r="BH45" s="193"/>
      <c r="BI45" s="193"/>
      <c r="BJ45" s="199" t="s">
        <v>405</v>
      </c>
      <c r="BK45" s="196">
        <f>'5) Dashboard'!D23</f>
        <v>0</v>
      </c>
      <c r="BL45" s="196"/>
      <c r="BM45" s="196"/>
      <c r="BN45" s="196"/>
      <c r="BO45" s="196"/>
      <c r="BP45" s="176"/>
      <c r="BQ45" s="176"/>
      <c r="BR45" s="176"/>
      <c r="BS45" s="176"/>
      <c r="BT45" s="191"/>
      <c r="BV45" s="191"/>
      <c r="BW45" s="176"/>
      <c r="BX45" s="176"/>
      <c r="BY45" s="176"/>
      <c r="BZ45" s="198"/>
      <c r="CA45" s="198"/>
      <c r="CB45" s="198"/>
      <c r="CC45" s="198"/>
      <c r="CD45" s="198"/>
      <c r="CE45" s="198"/>
      <c r="CF45" s="198"/>
      <c r="CG45" s="198"/>
      <c r="CH45" s="198"/>
      <c r="CI45" s="201" t="s">
        <v>406</v>
      </c>
      <c r="CJ45" s="202">
        <f>'5) Dashboard'!D77</f>
        <v>0</v>
      </c>
      <c r="CK45" s="202">
        <f>100%-CJ45-CL45</f>
        <v>1</v>
      </c>
      <c r="CL45" s="202">
        <f>'5) Dashboard'!F77</f>
        <v>0</v>
      </c>
      <c r="CM45" s="198"/>
      <c r="CN45" s="198"/>
      <c r="CO45" s="176"/>
    </row>
    <row r="46" spans="2:93" x14ac:dyDescent="0.3">
      <c r="B46" s="191"/>
      <c r="C46" s="193"/>
      <c r="D46" s="193"/>
      <c r="E46" s="193"/>
      <c r="F46" s="193"/>
      <c r="G46" s="193"/>
      <c r="H46" s="199" t="s">
        <v>436</v>
      </c>
      <c r="I46" s="193">
        <f>'5) Dashboard'!F45</f>
        <v>0</v>
      </c>
      <c r="J46" s="193">
        <f>J45</f>
        <v>0</v>
      </c>
      <c r="K46" s="193"/>
      <c r="L46" s="193">
        <f>L45</f>
        <v>0</v>
      </c>
      <c r="M46" s="193">
        <f>'5) Dashboard'!D145</f>
        <v>0</v>
      </c>
      <c r="N46" s="176"/>
      <c r="O46" s="176"/>
      <c r="P46" s="176"/>
      <c r="Q46" s="176"/>
      <c r="R46" s="176"/>
      <c r="T46" s="176"/>
      <c r="U46" s="193"/>
      <c r="V46" s="193"/>
      <c r="W46" s="193"/>
      <c r="X46" s="193"/>
      <c r="Y46" s="193"/>
      <c r="Z46" s="199" t="s">
        <v>403</v>
      </c>
      <c r="AA46" s="196">
        <f>'5) Dashboard'!D57</f>
        <v>0</v>
      </c>
      <c r="AB46" s="196">
        <f t="shared" si="0"/>
        <v>1</v>
      </c>
      <c r="AC46" s="196"/>
      <c r="AD46" s="196"/>
      <c r="AE46" s="196"/>
      <c r="AF46" s="176"/>
      <c r="AG46" s="176"/>
      <c r="AH46" s="176"/>
      <c r="AI46" s="176"/>
      <c r="AJ46" s="176"/>
      <c r="AL46" s="176"/>
      <c r="AM46" s="193"/>
      <c r="AN46" s="193"/>
      <c r="AO46" s="193"/>
      <c r="AP46" s="193"/>
      <c r="AQ46" s="193"/>
      <c r="AR46" s="199" t="s">
        <v>404</v>
      </c>
      <c r="AS46" s="196">
        <f>'5) Dashboard'!D123</f>
        <v>0</v>
      </c>
      <c r="AT46" s="196"/>
      <c r="AU46" s="196"/>
      <c r="AV46" s="196"/>
      <c r="AW46" s="196"/>
      <c r="AX46" s="176"/>
      <c r="AY46" s="176"/>
      <c r="AZ46" s="176"/>
      <c r="BA46" s="176"/>
      <c r="BB46" s="191"/>
      <c r="BD46" s="191"/>
      <c r="BE46" s="193"/>
      <c r="BF46" s="193"/>
      <c r="BG46" s="193"/>
      <c r="BH46" s="193"/>
      <c r="BI46" s="193"/>
      <c r="BJ46" s="199" t="s">
        <v>409</v>
      </c>
      <c r="BK46" s="196">
        <f>'5) Dashboard'!D24</f>
        <v>0</v>
      </c>
      <c r="BL46" s="196"/>
      <c r="BM46" s="196"/>
      <c r="BN46" s="196"/>
      <c r="BO46" s="196"/>
      <c r="BP46" s="176"/>
      <c r="BQ46" s="176"/>
      <c r="BR46" s="176"/>
      <c r="BS46" s="176"/>
      <c r="BT46" s="191"/>
      <c r="BV46" s="191"/>
      <c r="BW46" s="176"/>
      <c r="BX46" s="176"/>
      <c r="BY46" s="176"/>
      <c r="BZ46" s="198"/>
      <c r="CA46" s="198"/>
      <c r="CB46" s="198"/>
      <c r="CC46" s="198"/>
      <c r="CD46" s="198"/>
      <c r="CE46" s="198"/>
      <c r="CF46" s="198"/>
      <c r="CG46" s="198"/>
      <c r="CH46" s="198"/>
      <c r="CI46" s="201" t="s">
        <v>410</v>
      </c>
      <c r="CJ46" s="202">
        <f>'5) Dashboard'!D78</f>
        <v>0</v>
      </c>
      <c r="CK46" s="202">
        <f t="shared" ref="CK46:CK50" si="1">100%-CJ46-CL46</f>
        <v>1</v>
      </c>
      <c r="CL46" s="202">
        <f>'5) Dashboard'!F78</f>
        <v>0</v>
      </c>
      <c r="CM46" s="198"/>
      <c r="CN46" s="198"/>
      <c r="CO46" s="176"/>
    </row>
    <row r="47" spans="2:93" x14ac:dyDescent="0.3">
      <c r="B47" s="191"/>
      <c r="C47" s="193"/>
      <c r="D47" s="193"/>
      <c r="E47" s="193"/>
      <c r="F47" s="193"/>
      <c r="G47" s="193"/>
      <c r="H47" s="199" t="s">
        <v>437</v>
      </c>
      <c r="I47" s="193">
        <f>'5) Dashboard'!D113</f>
        <v>0</v>
      </c>
      <c r="J47" s="193">
        <f>J46</f>
        <v>0</v>
      </c>
      <c r="K47" s="193"/>
      <c r="L47" s="193">
        <f t="shared" ref="L47:L48" si="2">L46</f>
        <v>0</v>
      </c>
      <c r="M47" s="193">
        <f>'5) Dashboard'!D146</f>
        <v>0</v>
      </c>
      <c r="N47" s="176"/>
      <c r="O47" s="176"/>
      <c r="P47" s="176"/>
      <c r="Q47" s="176"/>
      <c r="R47" s="176"/>
      <c r="T47" s="176"/>
      <c r="U47" s="193"/>
      <c r="V47" s="193"/>
      <c r="W47" s="193"/>
      <c r="X47" s="193"/>
      <c r="Y47" s="193"/>
      <c r="Z47" s="199" t="s">
        <v>407</v>
      </c>
      <c r="AA47" s="196">
        <f>'5) Dashboard'!D56</f>
        <v>0</v>
      </c>
      <c r="AB47" s="196">
        <f t="shared" si="0"/>
        <v>1</v>
      </c>
      <c r="AC47" s="196"/>
      <c r="AD47" s="196"/>
      <c r="AE47" s="196"/>
      <c r="AF47" s="176"/>
      <c r="AG47" s="176"/>
      <c r="AH47" s="176"/>
      <c r="AI47" s="176"/>
      <c r="AJ47" s="176"/>
      <c r="AL47" s="176"/>
      <c r="AM47" s="193"/>
      <c r="AN47" s="193"/>
      <c r="AO47" s="193"/>
      <c r="AP47" s="193"/>
      <c r="AQ47" s="193"/>
      <c r="AR47" s="199" t="s">
        <v>408</v>
      </c>
      <c r="AS47" s="196">
        <f>'5) Dashboard'!D124</f>
        <v>0</v>
      </c>
      <c r="AT47" s="196"/>
      <c r="AU47" s="196"/>
      <c r="AV47" s="196"/>
      <c r="AW47" s="196"/>
      <c r="AX47" s="176"/>
      <c r="AY47" s="176"/>
      <c r="AZ47" s="176"/>
      <c r="BA47" s="176"/>
      <c r="BB47" s="191"/>
      <c r="BD47" s="191"/>
      <c r="BE47" s="193"/>
      <c r="BF47" s="193"/>
      <c r="BG47" s="193"/>
      <c r="BH47" s="193"/>
      <c r="BI47" s="193"/>
      <c r="BJ47" s="199"/>
      <c r="BK47" s="196"/>
      <c r="BL47" s="196"/>
      <c r="BM47" s="196"/>
      <c r="BN47" s="196"/>
      <c r="BO47" s="196"/>
      <c r="BP47" s="176"/>
      <c r="BQ47" s="176"/>
      <c r="BR47" s="176"/>
      <c r="BS47" s="176"/>
      <c r="BT47" s="191"/>
      <c r="BV47" s="191"/>
      <c r="BW47" s="176"/>
      <c r="BX47" s="176"/>
      <c r="BY47" s="176"/>
      <c r="BZ47" s="198"/>
      <c r="CA47" s="198"/>
      <c r="CB47" s="198"/>
      <c r="CC47" s="198"/>
      <c r="CD47" s="198"/>
      <c r="CE47" s="198"/>
      <c r="CF47" s="198"/>
      <c r="CG47" s="198"/>
      <c r="CH47" s="198"/>
      <c r="CI47" s="201" t="s">
        <v>412</v>
      </c>
      <c r="CJ47" s="202">
        <f>'5) Dashboard'!D79</f>
        <v>0</v>
      </c>
      <c r="CK47" s="202">
        <f t="shared" si="1"/>
        <v>1</v>
      </c>
      <c r="CL47" s="202">
        <f>'5) Dashboard'!F79</f>
        <v>0</v>
      </c>
      <c r="CM47" s="198"/>
      <c r="CN47" s="198"/>
      <c r="CO47" s="176"/>
    </row>
    <row r="48" spans="2:93" x14ac:dyDescent="0.3">
      <c r="B48" s="191"/>
      <c r="C48" s="193"/>
      <c r="D48" s="176"/>
      <c r="E48" s="176"/>
      <c r="F48" s="176"/>
      <c r="G48" s="176"/>
      <c r="H48" s="199" t="s">
        <v>438</v>
      </c>
      <c r="I48" s="193"/>
      <c r="J48" s="193"/>
      <c r="K48" s="193"/>
      <c r="L48" s="193">
        <f t="shared" si="2"/>
        <v>0</v>
      </c>
      <c r="M48" s="193">
        <f>'5) Dashboard'!D147</f>
        <v>0</v>
      </c>
      <c r="N48" s="176"/>
      <c r="O48" s="176"/>
      <c r="P48" s="176"/>
      <c r="Q48" s="176"/>
      <c r="R48" s="176"/>
      <c r="T48" s="176"/>
      <c r="U48" s="193"/>
      <c r="V48" s="193"/>
      <c r="W48" s="193"/>
      <c r="X48" s="193"/>
      <c r="Y48" s="193"/>
      <c r="Z48" s="199"/>
      <c r="AA48" s="193"/>
      <c r="AB48" s="196"/>
      <c r="AC48" s="196"/>
      <c r="AD48" s="196"/>
      <c r="AE48" s="196"/>
      <c r="AF48" s="176"/>
      <c r="AG48" s="176"/>
      <c r="AH48" s="176"/>
      <c r="AI48" s="176"/>
      <c r="AJ48" s="176"/>
      <c r="AL48" s="176"/>
      <c r="AM48" s="193"/>
      <c r="AN48" s="193"/>
      <c r="AO48" s="193"/>
      <c r="AP48" s="193"/>
      <c r="AQ48" s="193"/>
      <c r="AR48" s="199" t="s">
        <v>411</v>
      </c>
      <c r="AS48" s="196">
        <f>'5) Dashboard'!D125</f>
        <v>0</v>
      </c>
      <c r="AT48" s="196"/>
      <c r="AU48" s="196"/>
      <c r="AV48" s="196"/>
      <c r="AW48" s="196"/>
      <c r="AX48" s="176"/>
      <c r="AY48" s="176"/>
      <c r="AZ48" s="176"/>
      <c r="BA48" s="176"/>
      <c r="BB48" s="191"/>
      <c r="BD48" s="191"/>
      <c r="BE48" s="193"/>
      <c r="BF48" s="193"/>
      <c r="BG48" s="193"/>
      <c r="BH48" s="193"/>
      <c r="BI48" s="193"/>
      <c r="BJ48" s="199"/>
      <c r="BK48" s="196" t="s">
        <v>414</v>
      </c>
      <c r="BL48" s="196"/>
      <c r="BM48" s="196"/>
      <c r="BN48" s="196"/>
      <c r="BO48" s="196"/>
      <c r="BP48" s="176"/>
      <c r="BQ48" s="176"/>
      <c r="BR48" s="176"/>
      <c r="BS48" s="176"/>
      <c r="BT48" s="191"/>
      <c r="BV48" s="191"/>
      <c r="BW48" s="176"/>
      <c r="BX48" s="176"/>
      <c r="BY48" s="176"/>
      <c r="BZ48" s="198"/>
      <c r="CA48" s="198"/>
      <c r="CB48" s="198"/>
      <c r="CC48" s="198"/>
      <c r="CD48" s="198"/>
      <c r="CE48" s="198"/>
      <c r="CF48" s="198"/>
      <c r="CG48" s="198"/>
      <c r="CH48" s="198"/>
      <c r="CI48" s="201" t="s">
        <v>415</v>
      </c>
      <c r="CJ48" s="202">
        <f>'5) Dashboard'!D80</f>
        <v>0</v>
      </c>
      <c r="CK48" s="202">
        <f t="shared" si="1"/>
        <v>1</v>
      </c>
      <c r="CL48" s="202">
        <f>'5) Dashboard'!F80</f>
        <v>0</v>
      </c>
      <c r="CM48" s="198"/>
      <c r="CN48" s="198"/>
      <c r="CO48" s="176"/>
    </row>
    <row r="49" spans="2:93" x14ac:dyDescent="0.3">
      <c r="B49" s="191"/>
      <c r="C49" s="176"/>
      <c r="D49" s="176"/>
      <c r="E49" s="176"/>
      <c r="F49" s="176"/>
      <c r="G49" s="176"/>
      <c r="H49" s="176"/>
      <c r="I49" s="176"/>
      <c r="J49" s="176"/>
      <c r="K49" s="176"/>
      <c r="L49" s="176"/>
      <c r="M49" s="176"/>
      <c r="N49" s="176"/>
      <c r="O49" s="176"/>
      <c r="P49" s="176"/>
      <c r="Q49" s="176"/>
      <c r="R49" s="176"/>
      <c r="T49" s="176"/>
      <c r="U49" s="193"/>
      <c r="V49" s="193"/>
      <c r="W49" s="193"/>
      <c r="X49" s="193"/>
      <c r="Y49" s="193"/>
      <c r="Z49" s="199"/>
      <c r="AA49" s="193"/>
      <c r="AB49" s="196"/>
      <c r="AC49" s="196"/>
      <c r="AD49" s="196"/>
      <c r="AE49" s="196"/>
      <c r="AF49" s="176"/>
      <c r="AG49" s="176"/>
      <c r="AH49" s="176"/>
      <c r="AI49" s="176"/>
      <c r="AJ49" s="176"/>
      <c r="AL49" s="176"/>
      <c r="AM49" s="176"/>
      <c r="AN49" s="176"/>
      <c r="AO49" s="176"/>
      <c r="AP49" s="176"/>
      <c r="AQ49" s="176"/>
      <c r="AR49" s="199" t="s">
        <v>413</v>
      </c>
      <c r="AS49" s="196">
        <f>'5) Dashboard'!D126</f>
        <v>0</v>
      </c>
      <c r="AT49" s="176"/>
      <c r="AU49" s="176"/>
      <c r="AV49" s="176"/>
      <c r="AW49" s="176"/>
      <c r="AX49" s="176"/>
      <c r="AY49" s="176"/>
      <c r="AZ49" s="176"/>
      <c r="BA49" s="176"/>
      <c r="BB49" s="191"/>
      <c r="BD49" s="191"/>
      <c r="BE49" s="193"/>
      <c r="BF49" s="193"/>
      <c r="BG49" s="193"/>
      <c r="BH49" s="193"/>
      <c r="BI49" s="193"/>
      <c r="BJ49" s="199" t="s">
        <v>416</v>
      </c>
      <c r="BK49" s="196">
        <f>'2) Final Data'!D28</f>
        <v>0</v>
      </c>
      <c r="BL49" s="196"/>
      <c r="BM49" s="196"/>
      <c r="BN49" s="196"/>
      <c r="BO49" s="196"/>
      <c r="BP49" s="176"/>
      <c r="BQ49" s="176"/>
      <c r="BR49" s="176"/>
      <c r="BS49" s="176"/>
      <c r="BT49" s="191"/>
      <c r="BV49" s="191"/>
      <c r="BW49" s="176"/>
      <c r="BX49" s="176"/>
      <c r="BY49" s="176"/>
      <c r="BZ49" s="198"/>
      <c r="CA49" s="198"/>
      <c r="CB49" s="198"/>
      <c r="CC49" s="198"/>
      <c r="CD49" s="198"/>
      <c r="CE49" s="198"/>
      <c r="CF49" s="198"/>
      <c r="CG49" s="198"/>
      <c r="CH49" s="198"/>
      <c r="CI49" s="201" t="s">
        <v>417</v>
      </c>
      <c r="CJ49" s="202">
        <f>'5) Dashboard'!D81</f>
        <v>0</v>
      </c>
      <c r="CK49" s="202">
        <f t="shared" si="1"/>
        <v>1</v>
      </c>
      <c r="CL49" s="202">
        <f>'5) Dashboard'!F81</f>
        <v>0</v>
      </c>
      <c r="CM49" s="198"/>
      <c r="CN49" s="198"/>
      <c r="CO49" s="176"/>
    </row>
    <row r="50" spans="2:93" ht="28.2" x14ac:dyDescent="0.3">
      <c r="B50" s="191"/>
      <c r="C50" s="176"/>
      <c r="D50" s="176"/>
      <c r="E50" s="176"/>
      <c r="F50" s="176"/>
      <c r="G50" s="176"/>
      <c r="H50" s="176"/>
      <c r="I50" s="176"/>
      <c r="J50" s="176"/>
      <c r="K50" s="176"/>
      <c r="L50" s="176"/>
      <c r="M50" s="176"/>
      <c r="N50" s="176"/>
      <c r="O50" s="176"/>
      <c r="P50" s="176"/>
      <c r="Q50" s="176"/>
      <c r="R50" s="176"/>
      <c r="T50" s="176"/>
      <c r="U50" s="176"/>
      <c r="V50" s="176"/>
      <c r="W50" s="176"/>
      <c r="X50" s="176"/>
      <c r="Y50" s="176"/>
      <c r="Z50" s="193"/>
      <c r="AA50" s="195" t="s">
        <v>395</v>
      </c>
      <c r="AB50" s="176"/>
      <c r="AC50" s="176"/>
      <c r="AD50" s="176"/>
      <c r="AE50" s="176"/>
      <c r="AF50" s="176"/>
      <c r="AG50" s="176"/>
      <c r="AH50" s="176"/>
      <c r="AI50" s="176"/>
      <c r="AJ50" s="176"/>
      <c r="AL50" s="176"/>
      <c r="AM50" s="176"/>
      <c r="AN50" s="176"/>
      <c r="AO50" s="176"/>
      <c r="AP50" s="176"/>
      <c r="AQ50" s="176"/>
      <c r="AR50" s="176"/>
      <c r="AS50" s="176"/>
      <c r="AT50" s="176"/>
      <c r="AU50" s="176"/>
      <c r="AV50" s="176"/>
      <c r="AW50" s="176"/>
      <c r="AX50" s="176"/>
      <c r="AY50" s="176"/>
      <c r="AZ50" s="176"/>
      <c r="BA50" s="176"/>
      <c r="BB50" s="191"/>
      <c r="BD50" s="191"/>
      <c r="BE50" s="193"/>
      <c r="BF50" s="193"/>
      <c r="BG50" s="193"/>
      <c r="BH50" s="193"/>
      <c r="BI50" s="193"/>
      <c r="BJ50" s="199" t="s">
        <v>418</v>
      </c>
      <c r="BK50" s="196">
        <f>'2) Final Data'!D27</f>
        <v>0</v>
      </c>
      <c r="BL50" s="196"/>
      <c r="BM50" s="196"/>
      <c r="BN50" s="196"/>
      <c r="BO50" s="196"/>
      <c r="BP50" s="176"/>
      <c r="BQ50" s="176"/>
      <c r="BR50" s="176"/>
      <c r="BS50" s="176"/>
      <c r="BT50" s="191"/>
      <c r="BV50" s="191"/>
      <c r="BW50" s="176"/>
      <c r="BX50" s="176"/>
      <c r="BY50" s="176"/>
      <c r="BZ50" s="198"/>
      <c r="CA50" s="198"/>
      <c r="CB50" s="198"/>
      <c r="CC50" s="198"/>
      <c r="CD50" s="198"/>
      <c r="CE50" s="198"/>
      <c r="CF50" s="198"/>
      <c r="CG50" s="198"/>
      <c r="CH50" s="198"/>
      <c r="CI50" s="201" t="s">
        <v>419</v>
      </c>
      <c r="CJ50" s="202">
        <f>'5) Dashboard'!D82</f>
        <v>0</v>
      </c>
      <c r="CK50" s="202">
        <f t="shared" si="1"/>
        <v>1</v>
      </c>
      <c r="CL50" s="202"/>
      <c r="CM50" s="198"/>
      <c r="CN50" s="198"/>
      <c r="CO50" s="176"/>
    </row>
    <row r="51" spans="2:93" x14ac:dyDescent="0.3">
      <c r="B51" s="191"/>
      <c r="C51" s="176"/>
      <c r="D51" s="176"/>
      <c r="E51" s="176"/>
      <c r="F51" s="176"/>
      <c r="G51" s="176"/>
      <c r="H51" s="176"/>
      <c r="I51" s="176"/>
      <c r="J51" s="176"/>
      <c r="K51" s="176"/>
      <c r="L51" s="176"/>
      <c r="M51" s="176"/>
      <c r="N51" s="176"/>
      <c r="O51" s="176"/>
      <c r="P51" s="176"/>
      <c r="Q51" s="176"/>
      <c r="R51" s="176"/>
      <c r="T51" s="176"/>
      <c r="U51" s="176"/>
      <c r="V51" s="176"/>
      <c r="W51" s="176"/>
      <c r="X51" s="176"/>
      <c r="Y51" s="176"/>
      <c r="Z51" s="199" t="s">
        <v>379</v>
      </c>
      <c r="AA51" s="193">
        <f>I46</f>
        <v>0</v>
      </c>
      <c r="AB51" s="176"/>
      <c r="AC51" s="176"/>
      <c r="AD51" s="176"/>
      <c r="AE51" s="176"/>
      <c r="AF51" s="176"/>
      <c r="AG51" s="176"/>
      <c r="AH51" s="176"/>
      <c r="AI51" s="176"/>
      <c r="AJ51" s="176"/>
      <c r="AL51" s="176"/>
      <c r="AM51" s="176"/>
      <c r="AN51" s="176"/>
      <c r="AO51" s="176"/>
      <c r="AP51" s="176"/>
      <c r="AQ51" s="176"/>
      <c r="AR51" s="176"/>
      <c r="AS51" s="176"/>
      <c r="AT51" s="176"/>
      <c r="AU51" s="176"/>
      <c r="AV51" s="176"/>
      <c r="AW51" s="176"/>
      <c r="AX51" s="176"/>
      <c r="AY51" s="176"/>
      <c r="AZ51" s="176"/>
      <c r="BA51" s="176"/>
      <c r="BB51" s="191"/>
      <c r="BD51" s="191"/>
      <c r="BE51" s="193"/>
      <c r="BF51" s="193"/>
      <c r="BG51" s="193"/>
      <c r="BH51" s="193"/>
      <c r="BI51" s="193"/>
      <c r="BJ51" s="199" t="s">
        <v>420</v>
      </c>
      <c r="BK51" s="196">
        <f>'2) Final Data'!D29</f>
        <v>0</v>
      </c>
      <c r="BL51" s="196"/>
      <c r="BM51" s="196"/>
      <c r="BN51" s="196"/>
      <c r="BO51" s="196"/>
      <c r="BP51" s="176"/>
      <c r="BQ51" s="176"/>
      <c r="BR51" s="176"/>
      <c r="BS51" s="176"/>
      <c r="BT51" s="191"/>
      <c r="BV51" s="191"/>
      <c r="BW51" s="176"/>
      <c r="BX51" s="176"/>
      <c r="BY51" s="176"/>
      <c r="BZ51" s="198"/>
      <c r="CA51" s="198"/>
      <c r="CB51" s="198"/>
      <c r="CC51" s="198"/>
      <c r="CD51" s="198"/>
      <c r="CE51" s="198"/>
      <c r="CF51" s="198"/>
      <c r="CG51" s="198"/>
      <c r="CH51" s="198"/>
      <c r="CI51" s="201"/>
      <c r="CJ51" s="198"/>
      <c r="CK51" s="198"/>
      <c r="CL51" s="198"/>
      <c r="CM51" s="198"/>
      <c r="CN51" s="198"/>
      <c r="CO51" s="176"/>
    </row>
    <row r="52" spans="2:93" x14ac:dyDescent="0.3">
      <c r="B52" s="191"/>
      <c r="C52" s="176"/>
      <c r="D52" s="176"/>
      <c r="E52" s="176"/>
      <c r="F52" s="176"/>
      <c r="G52" s="176"/>
      <c r="H52" s="176"/>
      <c r="I52" s="176"/>
      <c r="J52" s="176"/>
      <c r="K52" s="176"/>
      <c r="L52" s="176"/>
      <c r="M52" s="176"/>
      <c r="N52" s="176"/>
      <c r="O52" s="176"/>
      <c r="P52" s="176"/>
      <c r="Q52" s="176"/>
      <c r="R52" s="176"/>
      <c r="T52" s="176"/>
      <c r="U52" s="176"/>
      <c r="V52" s="176"/>
      <c r="W52" s="176"/>
      <c r="X52" s="176"/>
      <c r="Y52" s="176"/>
      <c r="Z52" s="199" t="s">
        <v>378</v>
      </c>
      <c r="AA52" s="193">
        <f>I45</f>
        <v>0</v>
      </c>
      <c r="AB52" s="176"/>
      <c r="AC52" s="176"/>
      <c r="AD52" s="176"/>
      <c r="AE52" s="176"/>
      <c r="AF52" s="176"/>
      <c r="AG52" s="176"/>
      <c r="AH52" s="176"/>
      <c r="AI52" s="176"/>
      <c r="AJ52" s="176"/>
      <c r="AL52" s="176"/>
      <c r="AM52" s="176"/>
      <c r="AN52" s="176"/>
      <c r="AO52" s="176"/>
      <c r="AP52" s="176"/>
      <c r="AQ52" s="176"/>
      <c r="AR52" s="176"/>
      <c r="AS52" s="176"/>
      <c r="AT52" s="176"/>
      <c r="AU52" s="176"/>
      <c r="AV52" s="176"/>
      <c r="AW52" s="176"/>
      <c r="AX52" s="176"/>
      <c r="AY52" s="176"/>
      <c r="AZ52" s="176"/>
      <c r="BA52" s="176"/>
      <c r="BB52" s="191"/>
      <c r="BD52" s="191"/>
      <c r="BE52" s="193"/>
      <c r="BF52" s="193"/>
      <c r="BG52" s="193"/>
      <c r="BH52" s="193"/>
      <c r="BI52" s="193"/>
      <c r="BJ52" s="199" t="s">
        <v>421</v>
      </c>
      <c r="BK52" s="196">
        <f>'5) Dashboard'!D30</f>
        <v>0</v>
      </c>
      <c r="BL52" s="196"/>
      <c r="BM52" s="196"/>
      <c r="BN52" s="196"/>
      <c r="BO52" s="196"/>
      <c r="BP52" s="176"/>
      <c r="BQ52" s="176"/>
      <c r="BR52" s="176"/>
      <c r="BS52" s="176"/>
      <c r="BT52" s="191"/>
      <c r="BV52" s="191"/>
      <c r="BW52" s="176"/>
      <c r="BX52" s="176"/>
      <c r="BY52" s="176"/>
      <c r="BZ52" s="198"/>
      <c r="CA52" s="198"/>
      <c r="CB52" s="198"/>
      <c r="CC52" s="198"/>
      <c r="CD52" s="198"/>
      <c r="CE52" s="198"/>
      <c r="CF52" s="198"/>
      <c r="CG52" s="198"/>
      <c r="CH52" s="198"/>
      <c r="CI52" s="198"/>
      <c r="CJ52" s="198"/>
      <c r="CK52" s="198"/>
      <c r="CL52" s="198"/>
      <c r="CM52" s="198"/>
      <c r="CN52" s="198"/>
      <c r="CO52" s="176"/>
    </row>
    <row r="53" spans="2:93" x14ac:dyDescent="0.3">
      <c r="B53" s="191"/>
      <c r="C53" s="176"/>
      <c r="D53" s="176"/>
      <c r="E53" s="176"/>
      <c r="F53" s="176"/>
      <c r="G53" s="176"/>
      <c r="H53" s="176"/>
      <c r="I53" s="176"/>
      <c r="J53" s="176"/>
      <c r="K53" s="176"/>
      <c r="L53" s="176"/>
      <c r="M53" s="176"/>
      <c r="N53" s="176"/>
      <c r="O53" s="176"/>
      <c r="P53" s="176"/>
      <c r="Q53" s="176"/>
      <c r="R53" s="176"/>
      <c r="T53" s="176"/>
      <c r="U53" s="176"/>
      <c r="V53" s="176"/>
      <c r="W53" s="176"/>
      <c r="X53" s="176"/>
      <c r="Y53" s="176"/>
      <c r="Z53" s="199" t="s">
        <v>375</v>
      </c>
      <c r="AA53" s="193">
        <f>'5) Dashboard'!D45</f>
        <v>0</v>
      </c>
      <c r="AB53" s="176"/>
      <c r="AC53" s="176"/>
      <c r="AD53" s="176"/>
      <c r="AE53" s="176"/>
      <c r="AF53" s="176"/>
      <c r="AG53" s="176"/>
      <c r="AH53" s="176"/>
      <c r="AI53" s="176"/>
      <c r="AJ53" s="176"/>
      <c r="AL53" s="176"/>
      <c r="AM53" s="176"/>
      <c r="AN53" s="176"/>
      <c r="AO53" s="176"/>
      <c r="AP53" s="176"/>
      <c r="AQ53" s="176"/>
      <c r="AR53" s="176"/>
      <c r="AS53" s="176"/>
      <c r="AT53" s="176"/>
      <c r="AU53" s="176"/>
      <c r="AV53" s="176"/>
      <c r="AW53" s="176"/>
      <c r="AX53" s="176"/>
      <c r="AY53" s="176"/>
      <c r="AZ53" s="176"/>
      <c r="BA53" s="176"/>
      <c r="BB53" s="191"/>
      <c r="BD53" s="191"/>
      <c r="BE53" s="193"/>
      <c r="BF53" s="193"/>
      <c r="BG53" s="193"/>
      <c r="BH53" s="193"/>
      <c r="BI53" s="193"/>
      <c r="BJ53" s="199"/>
      <c r="BK53" s="196"/>
      <c r="BL53" s="196"/>
      <c r="BM53" s="196"/>
      <c r="BN53" s="196"/>
      <c r="BO53" s="196"/>
      <c r="BP53" s="176"/>
      <c r="BQ53" s="176"/>
      <c r="BR53" s="176"/>
      <c r="BS53" s="176"/>
      <c r="BT53" s="191"/>
      <c r="BV53" s="191"/>
      <c r="BW53" s="176"/>
      <c r="BX53" s="176"/>
      <c r="BY53" s="176"/>
      <c r="BZ53" s="198"/>
      <c r="CA53" s="198"/>
      <c r="CB53" s="198"/>
      <c r="CC53" s="198"/>
      <c r="CD53" s="198"/>
      <c r="CE53" s="198"/>
      <c r="CF53" s="198"/>
      <c r="CG53" s="198"/>
      <c r="CH53" s="198"/>
      <c r="CI53" s="198"/>
      <c r="CJ53" s="198"/>
      <c r="CK53" s="198"/>
      <c r="CL53" s="198"/>
      <c r="CM53" s="198"/>
      <c r="CN53" s="198"/>
      <c r="CO53" s="176"/>
    </row>
    <row r="54" spans="2:93" x14ac:dyDescent="0.3">
      <c r="B54" s="191"/>
      <c r="C54" s="176"/>
      <c r="D54" s="176"/>
      <c r="E54" s="176"/>
      <c r="F54" s="176"/>
      <c r="G54" s="176"/>
      <c r="H54" s="176"/>
      <c r="I54" s="176"/>
      <c r="J54" s="176"/>
      <c r="K54" s="176"/>
      <c r="L54" s="176"/>
      <c r="M54" s="176"/>
      <c r="N54" s="176"/>
      <c r="O54" s="176"/>
      <c r="P54" s="176"/>
      <c r="Q54" s="176"/>
      <c r="R54" s="176"/>
      <c r="T54" s="176"/>
      <c r="U54" s="176"/>
      <c r="V54" s="176"/>
      <c r="W54" s="176"/>
      <c r="X54" s="176"/>
      <c r="Y54" s="176"/>
      <c r="Z54" s="176"/>
      <c r="AA54" s="176"/>
      <c r="AB54" s="176"/>
      <c r="AC54" s="176"/>
      <c r="AD54" s="176"/>
      <c r="AE54" s="176"/>
      <c r="AF54" s="176"/>
      <c r="AG54" s="176"/>
      <c r="AH54" s="176"/>
      <c r="AI54" s="176"/>
      <c r="AJ54" s="176"/>
      <c r="AL54" s="176"/>
      <c r="AM54" s="176"/>
      <c r="AN54" s="176"/>
      <c r="AO54" s="176"/>
      <c r="AP54" s="176"/>
      <c r="AQ54" s="176"/>
      <c r="AR54" s="176"/>
      <c r="AS54" s="176"/>
      <c r="AT54" s="176"/>
      <c r="AU54" s="176"/>
      <c r="AV54" s="176"/>
      <c r="AW54" s="176"/>
      <c r="AX54" s="176"/>
      <c r="AY54" s="176"/>
      <c r="AZ54" s="176"/>
      <c r="BA54" s="176"/>
      <c r="BB54" s="191"/>
      <c r="BD54" s="191"/>
      <c r="BE54" s="193"/>
      <c r="BF54" s="193"/>
      <c r="BG54" s="193"/>
      <c r="BH54" s="193"/>
      <c r="BI54" s="193"/>
      <c r="BJ54" s="199"/>
      <c r="BK54" s="196"/>
      <c r="BL54" s="196"/>
      <c r="BM54" s="196"/>
      <c r="BN54" s="196"/>
      <c r="BO54" s="196"/>
      <c r="BP54" s="176"/>
      <c r="BQ54" s="176"/>
      <c r="BR54" s="176"/>
      <c r="BS54" s="176"/>
      <c r="BT54" s="191"/>
      <c r="BV54" s="191"/>
      <c r="BW54" s="176"/>
      <c r="BX54" s="176"/>
      <c r="BY54" s="176"/>
      <c r="BZ54" s="198"/>
      <c r="CA54" s="198"/>
      <c r="CB54" s="198"/>
      <c r="CC54" s="198"/>
      <c r="CD54" s="198"/>
      <c r="CE54" s="198"/>
      <c r="CF54" s="198"/>
      <c r="CG54" s="198"/>
      <c r="CH54" s="198"/>
      <c r="CI54" s="200" t="s">
        <v>62</v>
      </c>
      <c r="CJ54" s="202">
        <f>'5) Dashboard'!D83</f>
        <v>0</v>
      </c>
      <c r="CK54" s="202">
        <f t="shared" ref="CK54" si="3">100%-CJ54-CL54</f>
        <v>1</v>
      </c>
      <c r="CL54" s="202">
        <f>'5) Dashboard'!F83</f>
        <v>0</v>
      </c>
      <c r="CM54" s="198"/>
      <c r="CN54" s="198"/>
      <c r="CO54" s="176"/>
    </row>
    <row r="55" spans="2:93" x14ac:dyDescent="0.3">
      <c r="B55" s="191"/>
      <c r="C55" s="176"/>
      <c r="D55" s="176"/>
      <c r="E55" s="176"/>
      <c r="F55" s="176"/>
      <c r="G55" s="176"/>
      <c r="H55" s="176"/>
      <c r="I55" s="176"/>
      <c r="J55" s="176"/>
      <c r="K55" s="176"/>
      <c r="L55" s="176"/>
      <c r="M55" s="176"/>
      <c r="N55" s="176"/>
      <c r="O55" s="176"/>
      <c r="P55" s="176"/>
      <c r="Q55" s="176"/>
      <c r="R55" s="176"/>
      <c r="T55" s="176"/>
      <c r="U55" s="176"/>
      <c r="V55" s="176"/>
      <c r="W55" s="176"/>
      <c r="X55" s="176"/>
      <c r="Y55" s="176"/>
      <c r="Z55" s="176"/>
      <c r="AA55" s="176"/>
      <c r="AB55" s="176"/>
      <c r="AC55" s="176"/>
      <c r="AD55" s="176"/>
      <c r="AE55" s="176"/>
      <c r="AF55" s="176"/>
      <c r="AG55" s="176"/>
      <c r="AH55" s="176"/>
      <c r="AI55" s="176"/>
      <c r="AJ55" s="176"/>
      <c r="AL55" s="176"/>
      <c r="AM55" s="176"/>
      <c r="AN55" s="176"/>
      <c r="AO55" s="176"/>
      <c r="AP55" s="176"/>
      <c r="AQ55" s="176"/>
      <c r="AR55" s="176"/>
      <c r="AS55" s="176"/>
      <c r="AT55" s="176"/>
      <c r="AU55" s="176"/>
      <c r="AV55" s="176"/>
      <c r="AW55" s="176"/>
      <c r="AX55" s="176"/>
      <c r="AY55" s="176"/>
      <c r="AZ55" s="176"/>
      <c r="BA55" s="176"/>
      <c r="BB55" s="191"/>
      <c r="BD55" s="191"/>
      <c r="BE55" s="193"/>
      <c r="BF55" s="193"/>
      <c r="BG55" s="193"/>
      <c r="BH55" s="193"/>
      <c r="BI55" s="193"/>
      <c r="BJ55" s="199"/>
      <c r="BK55" s="196" t="s">
        <v>422</v>
      </c>
      <c r="BL55" s="196"/>
      <c r="BM55" s="196"/>
      <c r="BN55" s="196"/>
      <c r="BO55" s="196"/>
      <c r="BP55" s="176"/>
      <c r="BQ55" s="176"/>
      <c r="BR55" s="176"/>
      <c r="BS55" s="176"/>
      <c r="BT55" s="191"/>
      <c r="BV55" s="191"/>
      <c r="BW55" s="176"/>
      <c r="BX55" s="176"/>
      <c r="BY55" s="176"/>
      <c r="BZ55" s="198"/>
      <c r="CA55" s="198"/>
      <c r="CB55" s="198"/>
      <c r="CC55" s="198"/>
      <c r="CD55" s="198"/>
      <c r="CE55" s="198"/>
      <c r="CF55" s="198"/>
      <c r="CG55" s="198"/>
      <c r="CH55" s="198"/>
      <c r="CI55" s="200"/>
      <c r="CJ55" s="198"/>
      <c r="CK55" s="198"/>
      <c r="CL55" s="198"/>
      <c r="CM55" s="198"/>
      <c r="CN55" s="198"/>
      <c r="CO55" s="176"/>
    </row>
    <row r="56" spans="2:93" ht="28.2" x14ac:dyDescent="0.3">
      <c r="B56" s="191"/>
      <c r="C56" s="176"/>
      <c r="D56" s="176"/>
      <c r="E56" s="176"/>
      <c r="F56" s="176"/>
      <c r="G56" s="176"/>
      <c r="H56" s="176"/>
      <c r="I56" s="176"/>
      <c r="J56" s="176"/>
      <c r="K56" s="176"/>
      <c r="L56" s="176"/>
      <c r="M56" s="176"/>
      <c r="N56" s="176"/>
      <c r="O56" s="176"/>
      <c r="P56" s="176"/>
      <c r="Q56" s="176"/>
      <c r="R56" s="176"/>
      <c r="T56" s="176"/>
      <c r="U56" s="176"/>
      <c r="V56" s="176"/>
      <c r="W56" s="176"/>
      <c r="X56" s="176"/>
      <c r="Y56" s="176"/>
      <c r="Z56" s="193"/>
      <c r="AA56" s="195" t="s">
        <v>395</v>
      </c>
      <c r="AB56" s="176"/>
      <c r="AC56" s="176"/>
      <c r="AD56" s="176"/>
      <c r="AE56" s="176"/>
      <c r="AF56" s="176"/>
      <c r="AG56" s="176"/>
      <c r="AH56" s="176"/>
      <c r="AI56" s="176"/>
      <c r="AJ56" s="176"/>
      <c r="AL56" s="176"/>
      <c r="AM56" s="176"/>
      <c r="AN56" s="176"/>
      <c r="AO56" s="176"/>
      <c r="AP56" s="176"/>
      <c r="AQ56" s="176"/>
      <c r="AR56" s="176"/>
      <c r="AS56" s="176"/>
      <c r="AT56" s="176"/>
      <c r="AU56" s="176"/>
      <c r="AV56" s="176"/>
      <c r="AW56" s="176"/>
      <c r="AX56" s="176"/>
      <c r="AY56" s="176"/>
      <c r="AZ56" s="176"/>
      <c r="BA56" s="176"/>
      <c r="BB56" s="191"/>
      <c r="BD56" s="191"/>
      <c r="BE56" s="193"/>
      <c r="BF56" s="193"/>
      <c r="BG56" s="193"/>
      <c r="BH56" s="193"/>
      <c r="BI56" s="193"/>
      <c r="BJ56" s="199" t="s">
        <v>423</v>
      </c>
      <c r="BK56" s="196">
        <f>'5) Dashboard'!D33</f>
        <v>0</v>
      </c>
      <c r="BL56" s="196"/>
      <c r="BM56" s="196"/>
      <c r="BN56" s="196"/>
      <c r="BO56" s="196"/>
      <c r="BP56" s="176"/>
      <c r="BQ56" s="176"/>
      <c r="BR56" s="176"/>
      <c r="BS56" s="176"/>
      <c r="BT56" s="191"/>
      <c r="BV56" s="191"/>
      <c r="BW56" s="176"/>
      <c r="BX56" s="176"/>
      <c r="BY56" s="176"/>
      <c r="BZ56" s="198"/>
      <c r="CA56" s="198"/>
      <c r="CB56" s="198"/>
      <c r="CC56" s="198"/>
      <c r="CD56" s="198"/>
      <c r="CE56" s="198"/>
      <c r="CF56" s="198"/>
      <c r="CG56" s="198"/>
      <c r="CH56" s="198"/>
      <c r="CI56" s="198"/>
      <c r="CJ56" s="198"/>
      <c r="CK56" s="198"/>
      <c r="CL56" s="198"/>
      <c r="CM56" s="198"/>
      <c r="CN56" s="198"/>
      <c r="CO56" s="176"/>
    </row>
    <row r="57" spans="2:93" x14ac:dyDescent="0.3">
      <c r="B57" s="191"/>
      <c r="C57" s="176"/>
      <c r="D57" s="176"/>
      <c r="E57" s="176"/>
      <c r="F57" s="176"/>
      <c r="G57" s="176"/>
      <c r="H57" s="176"/>
      <c r="I57" s="176"/>
      <c r="J57" s="176"/>
      <c r="K57" s="176"/>
      <c r="L57" s="176"/>
      <c r="M57" s="176"/>
      <c r="N57" s="176"/>
      <c r="O57" s="176"/>
      <c r="P57" s="176"/>
      <c r="Q57" s="176"/>
      <c r="R57" s="176"/>
      <c r="T57" s="176"/>
      <c r="U57" s="176"/>
      <c r="V57" s="176"/>
      <c r="W57" s="176"/>
      <c r="X57" s="176"/>
      <c r="Y57" s="176"/>
      <c r="Z57" s="199" t="s">
        <v>424</v>
      </c>
      <c r="AA57" s="193">
        <f>'5) Dashboard'!D53</f>
        <v>0</v>
      </c>
      <c r="AB57" s="176"/>
      <c r="AC57" s="176"/>
      <c r="AD57" s="176"/>
      <c r="AE57" s="176"/>
      <c r="AF57" s="176"/>
      <c r="AG57" s="176"/>
      <c r="AH57" s="176"/>
      <c r="AI57" s="176"/>
      <c r="AJ57" s="176"/>
      <c r="AL57" s="176"/>
      <c r="AM57" s="176"/>
      <c r="AN57" s="176"/>
      <c r="AO57" s="176"/>
      <c r="AP57" s="176"/>
      <c r="AQ57" s="176"/>
      <c r="AR57" s="176"/>
      <c r="AS57" s="176"/>
      <c r="AT57" s="176"/>
      <c r="AU57" s="176"/>
      <c r="AV57" s="176"/>
      <c r="AW57" s="176"/>
      <c r="AX57" s="176"/>
      <c r="AY57" s="176"/>
      <c r="AZ57" s="176"/>
      <c r="BA57" s="176"/>
      <c r="BB57" s="191"/>
      <c r="BD57" s="191"/>
      <c r="BE57" s="193"/>
      <c r="BF57" s="193"/>
      <c r="BG57" s="193"/>
      <c r="BH57" s="193"/>
      <c r="BI57" s="193"/>
      <c r="BJ57" s="199" t="s">
        <v>425</v>
      </c>
      <c r="BK57" s="196">
        <f>'5) Dashboard'!D34</f>
        <v>0</v>
      </c>
      <c r="BL57" s="196"/>
      <c r="BM57" s="196"/>
      <c r="BN57" s="196"/>
      <c r="BO57" s="196"/>
      <c r="BP57" s="176"/>
      <c r="BQ57" s="176"/>
      <c r="BR57" s="176"/>
      <c r="BS57" s="176"/>
      <c r="BT57" s="191"/>
      <c r="BV57" s="191"/>
      <c r="BW57" s="176"/>
      <c r="BX57" s="176"/>
      <c r="BY57" s="176"/>
      <c r="BZ57" s="198"/>
      <c r="CA57" s="198"/>
      <c r="CB57" s="198"/>
      <c r="CC57" s="198"/>
      <c r="CD57" s="198"/>
      <c r="CE57" s="198"/>
      <c r="CF57" s="198"/>
      <c r="CG57" s="198"/>
      <c r="CH57" s="198"/>
      <c r="CI57" s="198"/>
      <c r="CJ57" s="198"/>
      <c r="CK57" s="198"/>
      <c r="CL57" s="198"/>
      <c r="CM57" s="198"/>
      <c r="CN57" s="198"/>
      <c r="CO57" s="176"/>
    </row>
    <row r="58" spans="2:93" x14ac:dyDescent="0.3">
      <c r="B58" s="191"/>
      <c r="C58" s="176"/>
      <c r="D58" s="176"/>
      <c r="E58" s="176"/>
      <c r="F58" s="176"/>
      <c r="G58" s="176"/>
      <c r="H58" s="176"/>
      <c r="I58" s="176"/>
      <c r="J58" s="176"/>
      <c r="K58" s="176"/>
      <c r="L58" s="176"/>
      <c r="M58" s="176"/>
      <c r="N58" s="176"/>
      <c r="O58" s="176"/>
      <c r="P58" s="176"/>
      <c r="Q58" s="176"/>
      <c r="R58" s="176"/>
      <c r="T58" s="176"/>
      <c r="U58" s="176"/>
      <c r="V58" s="176"/>
      <c r="W58" s="176"/>
      <c r="X58" s="176"/>
      <c r="Y58" s="176"/>
      <c r="Z58" s="199" t="s">
        <v>440</v>
      </c>
      <c r="AA58" s="193">
        <f>'5) Dashboard'!D52</f>
        <v>0</v>
      </c>
      <c r="AB58" s="176"/>
      <c r="AC58" s="176"/>
      <c r="AD58" s="176"/>
      <c r="AE58" s="176"/>
      <c r="AF58" s="176"/>
      <c r="AG58" s="176"/>
      <c r="AH58" s="176"/>
      <c r="AI58" s="176"/>
      <c r="AJ58" s="176"/>
      <c r="AL58" s="176"/>
      <c r="AM58" s="176"/>
      <c r="AN58" s="176"/>
      <c r="AO58" s="176"/>
      <c r="AP58" s="176"/>
      <c r="AQ58" s="176"/>
      <c r="AR58" s="176"/>
      <c r="AS58" s="176"/>
      <c r="AT58" s="176"/>
      <c r="AU58" s="176"/>
      <c r="AV58" s="176"/>
      <c r="AW58" s="176"/>
      <c r="AX58" s="176"/>
      <c r="AY58" s="176"/>
      <c r="AZ58" s="176"/>
      <c r="BA58" s="176"/>
      <c r="BB58" s="191"/>
      <c r="BD58" s="191"/>
      <c r="BE58" s="193"/>
      <c r="BF58" s="193"/>
      <c r="BG58" s="193"/>
      <c r="BH58" s="193"/>
      <c r="BI58" s="193"/>
      <c r="BJ58" s="199"/>
      <c r="BK58" s="196"/>
      <c r="BL58" s="196"/>
      <c r="BM58" s="196"/>
      <c r="BN58" s="196"/>
      <c r="BO58" s="196"/>
      <c r="BP58" s="176"/>
      <c r="BQ58" s="176"/>
      <c r="BR58" s="176"/>
      <c r="BS58" s="176"/>
      <c r="BT58" s="191"/>
      <c r="BV58" s="191"/>
      <c r="BW58" s="176"/>
      <c r="BX58" s="176"/>
      <c r="BY58" s="176"/>
      <c r="BZ58" s="198"/>
      <c r="CA58" s="198"/>
      <c r="CB58" s="198"/>
      <c r="CC58" s="198"/>
      <c r="CD58" s="198"/>
      <c r="CE58" s="198"/>
      <c r="CF58" s="198"/>
      <c r="CG58" s="198"/>
      <c r="CH58" s="198"/>
      <c r="CI58" s="200" t="s">
        <v>258</v>
      </c>
      <c r="CJ58" s="198"/>
      <c r="CK58" s="198"/>
      <c r="CL58" s="198"/>
      <c r="CM58" s="198"/>
      <c r="CN58" s="198"/>
      <c r="CO58" s="176"/>
    </row>
    <row r="59" spans="2:93" x14ac:dyDescent="0.3">
      <c r="B59" s="191"/>
      <c r="C59" s="176"/>
      <c r="D59" s="176"/>
      <c r="E59" s="176"/>
      <c r="F59" s="176"/>
      <c r="G59" s="176"/>
      <c r="H59" s="176"/>
      <c r="I59" s="176"/>
      <c r="J59" s="176"/>
      <c r="K59" s="176"/>
      <c r="L59" s="176"/>
      <c r="M59" s="176"/>
      <c r="N59" s="176"/>
      <c r="O59" s="176"/>
      <c r="P59" s="176"/>
      <c r="Q59" s="176"/>
      <c r="R59" s="176"/>
      <c r="T59" s="176"/>
      <c r="U59" s="176"/>
      <c r="V59" s="176"/>
      <c r="W59" s="176"/>
      <c r="X59" s="176"/>
      <c r="Y59" s="176"/>
      <c r="Z59" s="176"/>
      <c r="AA59" s="176"/>
      <c r="AB59" s="176"/>
      <c r="AC59" s="176"/>
      <c r="AD59" s="176"/>
      <c r="AE59" s="176"/>
      <c r="AF59" s="176"/>
      <c r="AG59" s="176"/>
      <c r="AH59" s="176"/>
      <c r="AI59" s="176"/>
      <c r="AJ59" s="176"/>
      <c r="AL59" s="176"/>
      <c r="AM59" s="176"/>
      <c r="AN59" s="176"/>
      <c r="AO59" s="176"/>
      <c r="AP59" s="176"/>
      <c r="AQ59" s="176"/>
      <c r="AR59" s="176"/>
      <c r="AS59" s="176"/>
      <c r="AT59" s="176"/>
      <c r="AU59" s="176"/>
      <c r="AV59" s="176"/>
      <c r="AW59" s="176"/>
      <c r="AX59" s="176"/>
      <c r="AY59" s="176"/>
      <c r="AZ59" s="176"/>
      <c r="BA59" s="176"/>
      <c r="BB59" s="191"/>
      <c r="BD59" s="191"/>
      <c r="BE59" s="193"/>
      <c r="BF59" s="193"/>
      <c r="BG59" s="193"/>
      <c r="BH59" s="193"/>
      <c r="BI59" s="193"/>
      <c r="BJ59" s="199"/>
      <c r="BK59" s="196"/>
      <c r="BL59" s="196"/>
      <c r="BM59" s="196"/>
      <c r="BN59" s="196"/>
      <c r="BO59" s="196"/>
      <c r="BP59" s="176"/>
      <c r="BQ59" s="176"/>
      <c r="BR59" s="176"/>
      <c r="BS59" s="176"/>
      <c r="BT59" s="191"/>
      <c r="BV59" s="191"/>
      <c r="BW59" s="176"/>
      <c r="BX59" s="176"/>
      <c r="BY59" s="176"/>
      <c r="BZ59" s="198"/>
      <c r="CA59" s="198"/>
      <c r="CB59" s="198"/>
      <c r="CC59" s="198"/>
      <c r="CD59" s="198"/>
      <c r="CE59" s="198"/>
      <c r="CF59" s="198"/>
      <c r="CG59" s="198"/>
      <c r="CH59" s="198"/>
      <c r="CI59" s="200"/>
      <c r="CJ59" s="198" t="s">
        <v>52</v>
      </c>
      <c r="CK59" s="198" t="s">
        <v>53</v>
      </c>
      <c r="CL59" s="198" t="s">
        <v>176</v>
      </c>
      <c r="CM59" s="198"/>
      <c r="CN59" s="198"/>
      <c r="CO59" s="176"/>
    </row>
    <row r="60" spans="2:93" x14ac:dyDescent="0.3">
      <c r="B60" s="191"/>
      <c r="C60" s="176"/>
      <c r="D60" s="176"/>
      <c r="E60" s="176"/>
      <c r="F60" s="176"/>
      <c r="G60" s="176"/>
      <c r="H60" s="176"/>
      <c r="I60" s="176"/>
      <c r="J60" s="176"/>
      <c r="K60" s="176"/>
      <c r="L60" s="176"/>
      <c r="M60" s="176"/>
      <c r="N60" s="176"/>
      <c r="O60" s="176"/>
      <c r="P60" s="176"/>
      <c r="Q60" s="176"/>
      <c r="R60" s="176"/>
      <c r="T60" s="176"/>
      <c r="U60" s="176"/>
      <c r="V60" s="176"/>
      <c r="W60" s="176"/>
      <c r="X60" s="176"/>
      <c r="Y60" s="176"/>
      <c r="Z60" s="176"/>
      <c r="AA60" s="176"/>
      <c r="AB60" s="176"/>
      <c r="AC60" s="176"/>
      <c r="AD60" s="176"/>
      <c r="AE60" s="176"/>
      <c r="AF60" s="176"/>
      <c r="AG60" s="176"/>
      <c r="AH60" s="176"/>
      <c r="AI60" s="176"/>
      <c r="AJ60" s="176"/>
      <c r="AL60" s="176"/>
      <c r="AM60" s="176"/>
      <c r="AN60" s="176"/>
      <c r="AO60" s="176"/>
      <c r="AP60" s="176"/>
      <c r="AQ60" s="176"/>
      <c r="AR60" s="176"/>
      <c r="AS60" s="176"/>
      <c r="AT60" s="176"/>
      <c r="AU60" s="176"/>
      <c r="AV60" s="176"/>
      <c r="AW60" s="176"/>
      <c r="AX60" s="176"/>
      <c r="AY60" s="176"/>
      <c r="AZ60" s="176"/>
      <c r="BA60" s="176"/>
      <c r="BB60" s="191"/>
      <c r="BD60" s="191"/>
      <c r="BE60" s="193"/>
      <c r="BF60" s="193"/>
      <c r="BG60" s="193"/>
      <c r="BH60" s="193"/>
      <c r="BI60" s="193"/>
      <c r="BJ60" s="199"/>
      <c r="BK60" s="196"/>
      <c r="BL60" s="196"/>
      <c r="BM60" s="196"/>
      <c r="BN60" s="196"/>
      <c r="BO60" s="196"/>
      <c r="BP60" s="176"/>
      <c r="BQ60" s="176"/>
      <c r="BR60" s="176"/>
      <c r="BS60" s="176"/>
      <c r="BT60" s="191"/>
      <c r="BV60" s="191"/>
      <c r="BW60" s="176"/>
      <c r="BX60" s="176"/>
      <c r="BY60" s="176"/>
      <c r="BZ60" s="198"/>
      <c r="CA60" s="198"/>
      <c r="CB60" s="198"/>
      <c r="CC60" s="198"/>
      <c r="CD60" s="198"/>
      <c r="CE60" s="198"/>
      <c r="CF60" s="198"/>
      <c r="CG60" s="198"/>
      <c r="CH60" s="198"/>
      <c r="CI60" s="201" t="s">
        <v>426</v>
      </c>
      <c r="CJ60" s="202">
        <f>'2) Final Data'!D87</f>
        <v>0</v>
      </c>
      <c r="CK60" s="202">
        <f t="shared" ref="CK60:CK67" si="4">100%-CJ60-CL60</f>
        <v>1</v>
      </c>
      <c r="CL60" s="202">
        <f>'5) Dashboard'!F87</f>
        <v>0</v>
      </c>
      <c r="CM60" s="198"/>
      <c r="CN60" s="198"/>
      <c r="CO60" s="176"/>
    </row>
    <row r="61" spans="2:93" x14ac:dyDescent="0.3">
      <c r="B61" s="191"/>
      <c r="C61" s="176"/>
      <c r="D61" s="176"/>
      <c r="E61" s="176"/>
      <c r="F61" s="176"/>
      <c r="G61" s="176"/>
      <c r="H61" s="176"/>
      <c r="I61" s="176"/>
      <c r="J61" s="176"/>
      <c r="K61" s="176"/>
      <c r="L61" s="176"/>
      <c r="M61" s="176"/>
      <c r="N61" s="176"/>
      <c r="O61" s="176"/>
      <c r="P61" s="176"/>
      <c r="Q61" s="176"/>
      <c r="R61" s="176"/>
      <c r="T61" s="176"/>
      <c r="U61" s="176"/>
      <c r="V61" s="176"/>
      <c r="W61" s="176"/>
      <c r="X61" s="176"/>
      <c r="Y61" s="176"/>
      <c r="Z61" s="176"/>
      <c r="AA61" s="176"/>
      <c r="AB61" s="176"/>
      <c r="AC61" s="176"/>
      <c r="AD61" s="176"/>
      <c r="AE61" s="176"/>
      <c r="AF61" s="176"/>
      <c r="AG61" s="176"/>
      <c r="AH61" s="176"/>
      <c r="AI61" s="176"/>
      <c r="AJ61" s="176"/>
      <c r="AL61" s="176"/>
      <c r="AM61" s="176"/>
      <c r="AN61" s="176"/>
      <c r="AO61" s="176"/>
      <c r="AP61" s="176"/>
      <c r="AQ61" s="176"/>
      <c r="AR61" s="176"/>
      <c r="AS61" s="176"/>
      <c r="AT61" s="176"/>
      <c r="AU61" s="176"/>
      <c r="AV61" s="176"/>
      <c r="AW61" s="176"/>
      <c r="AX61" s="176"/>
      <c r="AY61" s="176"/>
      <c r="AZ61" s="176"/>
      <c r="BA61" s="176"/>
      <c r="BB61" s="191"/>
      <c r="BD61" s="191"/>
      <c r="BE61" s="193"/>
      <c r="BF61" s="193"/>
      <c r="BG61" s="193"/>
      <c r="BH61" s="193"/>
      <c r="BI61" s="193"/>
      <c r="BJ61" s="199"/>
      <c r="BK61" s="196"/>
      <c r="BL61" s="196"/>
      <c r="BM61" s="196"/>
      <c r="BN61" s="196"/>
      <c r="BO61" s="196"/>
      <c r="BP61" s="176"/>
      <c r="BQ61" s="176"/>
      <c r="BR61" s="176"/>
      <c r="BS61" s="176"/>
      <c r="BT61" s="191"/>
      <c r="BV61" s="191"/>
      <c r="BW61" s="176"/>
      <c r="BX61" s="176"/>
      <c r="BY61" s="176"/>
      <c r="BZ61" s="198"/>
      <c r="CA61" s="198"/>
      <c r="CB61" s="198"/>
      <c r="CC61" s="198"/>
      <c r="CD61" s="198"/>
      <c r="CE61" s="198"/>
      <c r="CF61" s="198"/>
      <c r="CG61" s="198"/>
      <c r="CH61" s="198"/>
      <c r="CI61" s="201" t="s">
        <v>427</v>
      </c>
      <c r="CJ61" s="202">
        <f>'2) Final Data'!D88</f>
        <v>0</v>
      </c>
      <c r="CK61" s="202">
        <f t="shared" si="4"/>
        <v>1</v>
      </c>
      <c r="CL61" s="202">
        <f>'5) Dashboard'!F88</f>
        <v>0</v>
      </c>
      <c r="CM61" s="198"/>
      <c r="CN61" s="198"/>
      <c r="CO61" s="176"/>
    </row>
    <row r="62" spans="2:93" x14ac:dyDescent="0.3">
      <c r="B62" s="191"/>
      <c r="C62" s="176"/>
      <c r="D62" s="176"/>
      <c r="E62" s="176"/>
      <c r="F62" s="176"/>
      <c r="G62" s="176"/>
      <c r="H62" s="176"/>
      <c r="I62" s="176"/>
      <c r="J62" s="176"/>
      <c r="K62" s="176"/>
      <c r="L62" s="176"/>
      <c r="M62" s="176"/>
      <c r="N62" s="176"/>
      <c r="O62" s="176"/>
      <c r="P62" s="176"/>
      <c r="Q62" s="176"/>
      <c r="R62" s="176"/>
      <c r="T62" s="176"/>
      <c r="U62" s="176"/>
      <c r="V62" s="176"/>
      <c r="W62" s="176"/>
      <c r="X62" s="176"/>
      <c r="Y62" s="176"/>
      <c r="Z62" s="176"/>
      <c r="AA62" s="176"/>
      <c r="AB62" s="176"/>
      <c r="AC62" s="176"/>
      <c r="AD62" s="176"/>
      <c r="AE62" s="176"/>
      <c r="AF62" s="176"/>
      <c r="AG62" s="176"/>
      <c r="AH62" s="176"/>
      <c r="AI62" s="176"/>
      <c r="AJ62" s="176"/>
      <c r="AL62" s="176"/>
      <c r="AM62" s="176"/>
      <c r="AN62" s="176"/>
      <c r="AO62" s="176"/>
      <c r="AP62" s="176"/>
      <c r="AQ62" s="176"/>
      <c r="AR62" s="176"/>
      <c r="AS62" s="176"/>
      <c r="AT62" s="176"/>
      <c r="AU62" s="176"/>
      <c r="AV62" s="176"/>
      <c r="AW62" s="176"/>
      <c r="AX62" s="176"/>
      <c r="AY62" s="176"/>
      <c r="AZ62" s="176"/>
      <c r="BA62" s="176"/>
      <c r="BB62" s="191"/>
      <c r="BD62" s="191"/>
      <c r="BE62" s="176"/>
      <c r="BF62" s="176"/>
      <c r="BG62" s="176"/>
      <c r="BH62" s="176"/>
      <c r="BI62" s="176"/>
      <c r="BJ62" s="176"/>
      <c r="BK62" s="176"/>
      <c r="BL62" s="176"/>
      <c r="BM62" s="176"/>
      <c r="BN62" s="176"/>
      <c r="BO62" s="176"/>
      <c r="BP62" s="176"/>
      <c r="BQ62" s="176"/>
      <c r="BR62" s="176"/>
      <c r="BS62" s="176"/>
      <c r="BT62" s="191"/>
      <c r="BV62" s="191"/>
      <c r="BW62" s="176"/>
      <c r="BX62" s="176"/>
      <c r="BY62" s="176"/>
      <c r="BZ62" s="198"/>
      <c r="CA62" s="198"/>
      <c r="CB62" s="198"/>
      <c r="CC62" s="198"/>
      <c r="CD62" s="198"/>
      <c r="CE62" s="198"/>
      <c r="CF62" s="198"/>
      <c r="CG62" s="198"/>
      <c r="CH62" s="198"/>
      <c r="CI62" s="201" t="s">
        <v>428</v>
      </c>
      <c r="CJ62" s="202">
        <f>'2) Final Data'!D89</f>
        <v>0</v>
      </c>
      <c r="CK62" s="202">
        <f t="shared" si="4"/>
        <v>1</v>
      </c>
      <c r="CL62" s="202">
        <f>'5) Dashboard'!F89</f>
        <v>0</v>
      </c>
      <c r="CM62" s="198"/>
      <c r="CN62" s="198"/>
      <c r="CO62" s="176"/>
    </row>
    <row r="63" spans="2:93" x14ac:dyDescent="0.3">
      <c r="B63" s="191"/>
      <c r="C63" s="176"/>
      <c r="D63" s="176"/>
      <c r="E63" s="176"/>
      <c r="F63" s="176"/>
      <c r="G63" s="176"/>
      <c r="H63" s="176"/>
      <c r="I63" s="176"/>
      <c r="J63" s="176"/>
      <c r="K63" s="176"/>
      <c r="L63" s="176"/>
      <c r="M63" s="176"/>
      <c r="N63" s="176"/>
      <c r="O63" s="176"/>
      <c r="P63" s="176"/>
      <c r="Q63" s="176"/>
      <c r="R63" s="176"/>
      <c r="T63" s="176"/>
      <c r="U63" s="176"/>
      <c r="V63" s="176"/>
      <c r="W63" s="176"/>
      <c r="X63" s="176"/>
      <c r="Y63" s="176"/>
      <c r="Z63" s="176"/>
      <c r="AA63" s="176"/>
      <c r="AB63" s="176"/>
      <c r="AC63" s="176"/>
      <c r="AD63" s="176"/>
      <c r="AE63" s="176"/>
      <c r="AF63" s="176"/>
      <c r="AG63" s="176"/>
      <c r="AH63" s="176"/>
      <c r="AI63" s="176"/>
      <c r="AJ63" s="176"/>
      <c r="AL63" s="176"/>
      <c r="AM63" s="176"/>
      <c r="AN63" s="176"/>
      <c r="AO63" s="176"/>
      <c r="AP63" s="176"/>
      <c r="AQ63" s="176"/>
      <c r="AR63" s="176"/>
      <c r="AS63" s="176"/>
      <c r="AT63" s="176"/>
      <c r="AU63" s="176"/>
      <c r="AV63" s="176"/>
      <c r="AW63" s="176"/>
      <c r="AX63" s="176"/>
      <c r="AY63" s="176"/>
      <c r="AZ63" s="176"/>
      <c r="BA63" s="176"/>
      <c r="BB63" s="191"/>
      <c r="BD63" s="191"/>
      <c r="BE63" s="176"/>
      <c r="BF63" s="176"/>
      <c r="BG63" s="176"/>
      <c r="BH63" s="176"/>
      <c r="BI63" s="176"/>
      <c r="BJ63" s="176"/>
      <c r="BK63" s="176"/>
      <c r="BL63" s="176"/>
      <c r="BM63" s="176"/>
      <c r="BN63" s="176"/>
      <c r="BO63" s="176"/>
      <c r="BP63" s="176"/>
      <c r="BQ63" s="176"/>
      <c r="BR63" s="176"/>
      <c r="BS63" s="176"/>
      <c r="BT63" s="191"/>
      <c r="BV63" s="191"/>
      <c r="BW63" s="176"/>
      <c r="BX63" s="176"/>
      <c r="BY63" s="176"/>
      <c r="BZ63" s="198"/>
      <c r="CA63" s="198"/>
      <c r="CB63" s="198"/>
      <c r="CC63" s="198"/>
      <c r="CD63" s="198"/>
      <c r="CE63" s="198"/>
      <c r="CF63" s="198"/>
      <c r="CG63" s="198"/>
      <c r="CH63" s="198"/>
      <c r="CI63" s="201" t="s">
        <v>429</v>
      </c>
      <c r="CJ63" s="202">
        <f>'2) Final Data'!D90</f>
        <v>0</v>
      </c>
      <c r="CK63" s="202">
        <f t="shared" si="4"/>
        <v>1</v>
      </c>
      <c r="CL63" s="202">
        <f>'5) Dashboard'!F90</f>
        <v>0</v>
      </c>
      <c r="CM63" s="198"/>
      <c r="CN63" s="198"/>
      <c r="CO63" s="176"/>
    </row>
    <row r="64" spans="2:93" x14ac:dyDescent="0.3">
      <c r="B64" s="191"/>
      <c r="C64" s="176"/>
      <c r="D64" s="176"/>
      <c r="E64" s="176"/>
      <c r="F64" s="176"/>
      <c r="G64" s="176"/>
      <c r="H64" s="176"/>
      <c r="I64" s="176"/>
      <c r="J64" s="176"/>
      <c r="K64" s="176"/>
      <c r="L64" s="176"/>
      <c r="M64" s="176"/>
      <c r="N64" s="176"/>
      <c r="O64" s="176"/>
      <c r="P64" s="176"/>
      <c r="Q64" s="176"/>
      <c r="R64" s="176"/>
      <c r="T64" s="176"/>
      <c r="U64" s="176"/>
      <c r="V64" s="176"/>
      <c r="W64" s="176"/>
      <c r="X64" s="176"/>
      <c r="Y64" s="176"/>
      <c r="Z64" s="176"/>
      <c r="AA64" s="176"/>
      <c r="AB64" s="176"/>
      <c r="AC64" s="176"/>
      <c r="AD64" s="176"/>
      <c r="AE64" s="176"/>
      <c r="AF64" s="176"/>
      <c r="AG64" s="176"/>
      <c r="AH64" s="176"/>
      <c r="AI64" s="176"/>
      <c r="AJ64" s="176"/>
      <c r="AL64" s="176"/>
      <c r="AM64" s="176"/>
      <c r="AN64" s="176"/>
      <c r="AO64" s="176"/>
      <c r="AP64" s="176"/>
      <c r="AQ64" s="176"/>
      <c r="AR64" s="176"/>
      <c r="AS64" s="176"/>
      <c r="AT64" s="176"/>
      <c r="AU64" s="176"/>
      <c r="AV64" s="176"/>
      <c r="AW64" s="176"/>
      <c r="AX64" s="176"/>
      <c r="AY64" s="176"/>
      <c r="AZ64" s="176"/>
      <c r="BA64" s="176"/>
      <c r="BB64" s="191"/>
      <c r="BD64" s="191"/>
      <c r="BE64" s="176"/>
      <c r="BF64" s="176"/>
      <c r="BG64" s="176"/>
      <c r="BH64" s="176"/>
      <c r="BI64" s="176"/>
      <c r="BJ64" s="176"/>
      <c r="BK64" s="176"/>
      <c r="BL64" s="176"/>
      <c r="BM64" s="176"/>
      <c r="BN64" s="176"/>
      <c r="BO64" s="176"/>
      <c r="BP64" s="176"/>
      <c r="BQ64" s="176"/>
      <c r="BR64" s="176"/>
      <c r="BS64" s="176"/>
      <c r="BT64" s="191"/>
      <c r="BV64" s="191"/>
      <c r="BW64" s="176"/>
      <c r="BX64" s="176"/>
      <c r="BY64" s="176"/>
      <c r="BZ64" s="198"/>
      <c r="CA64" s="198"/>
      <c r="CB64" s="198"/>
      <c r="CC64" s="198"/>
      <c r="CD64" s="198"/>
      <c r="CE64" s="198"/>
      <c r="CF64" s="198"/>
      <c r="CG64" s="198"/>
      <c r="CH64" s="198"/>
      <c r="CI64" s="201" t="s">
        <v>430</v>
      </c>
      <c r="CJ64" s="202">
        <f>'2) Final Data'!D91</f>
        <v>0</v>
      </c>
      <c r="CK64" s="202">
        <f t="shared" si="4"/>
        <v>1</v>
      </c>
      <c r="CL64" s="202">
        <f>'5) Dashboard'!F91</f>
        <v>0</v>
      </c>
      <c r="CM64" s="198"/>
      <c r="CN64" s="198"/>
      <c r="CO64" s="176"/>
    </row>
    <row r="65" spans="2:93" x14ac:dyDescent="0.3">
      <c r="B65" s="191"/>
      <c r="C65" s="176"/>
      <c r="D65" s="176"/>
      <c r="E65" s="176"/>
      <c r="F65" s="176"/>
      <c r="G65" s="176"/>
      <c r="H65" s="176"/>
      <c r="I65" s="176"/>
      <c r="J65" s="176"/>
      <c r="K65" s="176"/>
      <c r="L65" s="176"/>
      <c r="M65" s="176"/>
      <c r="N65" s="176"/>
      <c r="O65" s="176"/>
      <c r="P65" s="176"/>
      <c r="Q65" s="176"/>
      <c r="R65" s="176"/>
      <c r="T65" s="176"/>
      <c r="U65" s="176"/>
      <c r="V65" s="176"/>
      <c r="W65" s="176"/>
      <c r="X65" s="176"/>
      <c r="Y65" s="176"/>
      <c r="Z65" s="176"/>
      <c r="AA65" s="176"/>
      <c r="AB65" s="176"/>
      <c r="AC65" s="176"/>
      <c r="AD65" s="176"/>
      <c r="AE65" s="176"/>
      <c r="AF65" s="176"/>
      <c r="AG65" s="176"/>
      <c r="AH65" s="176"/>
      <c r="AI65" s="176"/>
      <c r="AJ65" s="176"/>
      <c r="AL65" s="176"/>
      <c r="AM65" s="176"/>
      <c r="AN65" s="176"/>
      <c r="AO65" s="176"/>
      <c r="AP65" s="176"/>
      <c r="AQ65" s="176"/>
      <c r="AR65" s="176"/>
      <c r="AS65" s="176"/>
      <c r="AT65" s="176"/>
      <c r="AU65" s="176"/>
      <c r="AV65" s="176"/>
      <c r="AW65" s="176"/>
      <c r="AX65" s="176"/>
      <c r="AY65" s="176"/>
      <c r="AZ65" s="176"/>
      <c r="BA65" s="176"/>
      <c r="BB65" s="191"/>
      <c r="BD65" s="191"/>
      <c r="BE65" s="176"/>
      <c r="BF65" s="176"/>
      <c r="BG65" s="176"/>
      <c r="BH65" s="176"/>
      <c r="BI65" s="176"/>
      <c r="BJ65" s="176"/>
      <c r="BK65" s="176"/>
      <c r="BL65" s="176"/>
      <c r="BM65" s="176"/>
      <c r="BN65" s="176"/>
      <c r="BO65" s="176"/>
      <c r="BP65" s="176"/>
      <c r="BQ65" s="176"/>
      <c r="BR65" s="176"/>
      <c r="BS65" s="176"/>
      <c r="BT65" s="191"/>
      <c r="BV65" s="191"/>
      <c r="BW65" s="176"/>
      <c r="BX65" s="176"/>
      <c r="BY65" s="176"/>
      <c r="BZ65" s="198"/>
      <c r="CA65" s="198"/>
      <c r="CB65" s="198"/>
      <c r="CC65" s="198"/>
      <c r="CD65" s="198"/>
      <c r="CE65" s="198"/>
      <c r="CF65" s="198"/>
      <c r="CG65" s="198"/>
      <c r="CH65" s="198"/>
      <c r="CI65" s="201" t="s">
        <v>431</v>
      </c>
      <c r="CJ65" s="202">
        <f>'2) Final Data'!D92</f>
        <v>0</v>
      </c>
      <c r="CK65" s="202">
        <f t="shared" si="4"/>
        <v>1</v>
      </c>
      <c r="CL65" s="202">
        <f>'5) Dashboard'!F92</f>
        <v>0</v>
      </c>
      <c r="CM65" s="198"/>
      <c r="CN65" s="198"/>
      <c r="CO65" s="176"/>
    </row>
    <row r="66" spans="2:93" x14ac:dyDescent="0.3">
      <c r="B66" s="191"/>
      <c r="C66" s="176"/>
      <c r="D66" s="176"/>
      <c r="E66" s="176"/>
      <c r="F66" s="176"/>
      <c r="G66" s="176"/>
      <c r="H66" s="176"/>
      <c r="I66" s="176"/>
      <c r="J66" s="176"/>
      <c r="K66" s="176"/>
      <c r="L66" s="176"/>
      <c r="M66" s="176"/>
      <c r="N66" s="176"/>
      <c r="O66" s="176"/>
      <c r="P66" s="176"/>
      <c r="Q66" s="176"/>
      <c r="R66" s="176"/>
      <c r="T66" s="176"/>
      <c r="U66" s="176"/>
      <c r="V66" s="176"/>
      <c r="W66" s="176"/>
      <c r="X66" s="176"/>
      <c r="Y66" s="176"/>
      <c r="Z66" s="176"/>
      <c r="AA66" s="176"/>
      <c r="AB66" s="176"/>
      <c r="AC66" s="176"/>
      <c r="AD66" s="176"/>
      <c r="AE66" s="176"/>
      <c r="AF66" s="176"/>
      <c r="AG66" s="176"/>
      <c r="AH66" s="176"/>
      <c r="AI66" s="176"/>
      <c r="AJ66" s="176"/>
      <c r="AL66" s="191"/>
      <c r="AM66" s="191"/>
      <c r="AN66" s="191"/>
      <c r="AO66" s="191"/>
      <c r="AP66" s="191"/>
      <c r="AQ66" s="191"/>
      <c r="AR66" s="191"/>
      <c r="AS66" s="191"/>
      <c r="AT66" s="191"/>
      <c r="AU66" s="191"/>
      <c r="AV66" s="191"/>
      <c r="AW66" s="191"/>
      <c r="AX66" s="191"/>
      <c r="AY66" s="191"/>
      <c r="AZ66" s="191"/>
      <c r="BA66" s="191"/>
      <c r="BB66" s="191"/>
      <c r="BD66" s="191"/>
      <c r="BE66" s="176"/>
      <c r="BF66" s="176"/>
      <c r="BG66" s="176"/>
      <c r="BH66" s="176"/>
      <c r="BI66" s="176"/>
      <c r="BJ66" s="176"/>
      <c r="BK66" s="176"/>
      <c r="BL66" s="176"/>
      <c r="BM66" s="176"/>
      <c r="BN66" s="176"/>
      <c r="BO66" s="176"/>
      <c r="BP66" s="176"/>
      <c r="BQ66" s="176"/>
      <c r="BR66" s="176"/>
      <c r="BS66" s="176"/>
      <c r="BT66" s="191"/>
      <c r="BV66" s="191"/>
      <c r="BW66" s="176"/>
      <c r="BX66" s="176"/>
      <c r="BY66" s="176"/>
      <c r="BZ66" s="198"/>
      <c r="CA66" s="198"/>
      <c r="CB66" s="198"/>
      <c r="CC66" s="198"/>
      <c r="CD66" s="198"/>
      <c r="CE66" s="198"/>
      <c r="CF66" s="198"/>
      <c r="CG66" s="198"/>
      <c r="CH66" s="198"/>
      <c r="CI66" s="201" t="s">
        <v>432</v>
      </c>
      <c r="CJ66" s="202">
        <f>'2) Final Data'!D93</f>
        <v>0</v>
      </c>
      <c r="CK66" s="202">
        <f t="shared" si="4"/>
        <v>1</v>
      </c>
      <c r="CL66" s="202">
        <f>'5) Dashboard'!F93</f>
        <v>0</v>
      </c>
      <c r="CM66" s="198"/>
      <c r="CN66" s="198"/>
      <c r="CO66" s="176"/>
    </row>
    <row r="67" spans="2:93" x14ac:dyDescent="0.3">
      <c r="B67" s="191"/>
      <c r="C67" s="176"/>
      <c r="D67" s="176"/>
      <c r="E67" s="176"/>
      <c r="F67" s="176"/>
      <c r="G67" s="176"/>
      <c r="H67" s="176"/>
      <c r="I67" s="176"/>
      <c r="J67" s="176"/>
      <c r="K67" s="176"/>
      <c r="L67" s="176"/>
      <c r="M67" s="176"/>
      <c r="N67" s="176"/>
      <c r="O67" s="176"/>
      <c r="P67" s="176"/>
      <c r="Q67" s="176"/>
      <c r="R67" s="176"/>
      <c r="T67" s="176"/>
      <c r="U67" s="176"/>
      <c r="V67" s="176"/>
      <c r="W67" s="176"/>
      <c r="X67" s="176"/>
      <c r="Y67" s="176"/>
      <c r="Z67" s="176"/>
      <c r="AA67" s="176"/>
      <c r="AB67" s="176"/>
      <c r="AC67" s="176"/>
      <c r="AD67" s="176"/>
      <c r="AE67" s="176"/>
      <c r="AF67" s="176"/>
      <c r="AG67" s="176"/>
      <c r="AH67" s="176"/>
      <c r="AI67" s="176"/>
      <c r="AJ67" s="176"/>
      <c r="AL67" s="191"/>
      <c r="AM67" s="191"/>
      <c r="AN67" s="191"/>
      <c r="AO67" s="191"/>
      <c r="AP67" s="191"/>
      <c r="AQ67" s="191"/>
      <c r="AR67" s="191"/>
      <c r="AS67" s="191"/>
      <c r="AT67" s="191"/>
      <c r="AU67" s="191"/>
      <c r="AV67" s="191"/>
      <c r="AW67" s="191"/>
      <c r="AX67" s="191"/>
      <c r="AY67" s="191"/>
      <c r="AZ67" s="191"/>
      <c r="BA67" s="191"/>
      <c r="BB67" s="191"/>
      <c r="BD67" s="191"/>
      <c r="BE67" s="176"/>
      <c r="BF67" s="176"/>
      <c r="BG67" s="176"/>
      <c r="BH67" s="176"/>
      <c r="BI67" s="176"/>
      <c r="BJ67" s="176"/>
      <c r="BK67" s="176"/>
      <c r="BL67" s="176"/>
      <c r="BM67" s="176"/>
      <c r="BN67" s="176"/>
      <c r="BO67" s="176"/>
      <c r="BP67" s="176"/>
      <c r="BQ67" s="176"/>
      <c r="BR67" s="176"/>
      <c r="BS67" s="176"/>
      <c r="BT67" s="191"/>
      <c r="BV67" s="191"/>
      <c r="BW67" s="176"/>
      <c r="BX67" s="176"/>
      <c r="BY67" s="176"/>
      <c r="BZ67" s="198"/>
      <c r="CA67" s="198"/>
      <c r="CB67" s="198"/>
      <c r="CC67" s="198"/>
      <c r="CD67" s="198"/>
      <c r="CE67" s="198"/>
      <c r="CF67" s="198"/>
      <c r="CG67" s="198"/>
      <c r="CH67" s="198"/>
      <c r="CI67" s="201" t="s">
        <v>433</v>
      </c>
      <c r="CJ67" s="202">
        <f>'2) Final Data'!D94</f>
        <v>0</v>
      </c>
      <c r="CK67" s="202">
        <f t="shared" si="4"/>
        <v>1</v>
      </c>
      <c r="CL67" s="202">
        <f>'5) Dashboard'!F94</f>
        <v>0</v>
      </c>
      <c r="CM67" s="198"/>
      <c r="CN67" s="198"/>
      <c r="CO67" s="176"/>
    </row>
    <row r="68" spans="2:93" x14ac:dyDescent="0.3">
      <c r="B68" s="191"/>
      <c r="C68" s="176"/>
      <c r="D68" s="176"/>
      <c r="E68" s="176"/>
      <c r="F68" s="176"/>
      <c r="G68" s="176"/>
      <c r="H68" s="176"/>
      <c r="I68" s="176"/>
      <c r="J68" s="176"/>
      <c r="K68" s="176"/>
      <c r="L68" s="176"/>
      <c r="M68" s="176"/>
      <c r="N68" s="176"/>
      <c r="O68" s="176"/>
      <c r="P68" s="176"/>
      <c r="Q68" s="176"/>
      <c r="R68" s="176"/>
      <c r="T68" s="176"/>
      <c r="U68" s="176"/>
      <c r="V68" s="176"/>
      <c r="W68" s="176"/>
      <c r="X68" s="176"/>
      <c r="Y68" s="176"/>
      <c r="Z68" s="176"/>
      <c r="AA68" s="176"/>
      <c r="AB68" s="176"/>
      <c r="AC68" s="176"/>
      <c r="AD68" s="176"/>
      <c r="AE68" s="176"/>
      <c r="AF68" s="176"/>
      <c r="AG68" s="176"/>
      <c r="AH68" s="176"/>
      <c r="AI68" s="176"/>
      <c r="AJ68" s="176"/>
      <c r="AL68" s="191"/>
      <c r="AM68" s="191"/>
      <c r="AN68" s="191"/>
      <c r="AO68" s="191"/>
      <c r="AP68" s="191"/>
      <c r="AQ68" s="191"/>
      <c r="AR68" s="191"/>
      <c r="AS68" s="191"/>
      <c r="AT68" s="191"/>
      <c r="AU68" s="191"/>
      <c r="AV68" s="191"/>
      <c r="AW68" s="191"/>
      <c r="AX68" s="191"/>
      <c r="AY68" s="191"/>
      <c r="AZ68" s="191"/>
      <c r="BA68" s="191"/>
      <c r="BB68" s="191"/>
      <c r="BD68" s="191"/>
      <c r="BE68" s="176"/>
      <c r="BF68" s="176"/>
      <c r="BG68" s="176"/>
      <c r="BH68" s="176"/>
      <c r="BI68" s="176"/>
      <c r="BJ68" s="176"/>
      <c r="BK68" s="176"/>
      <c r="BL68" s="176"/>
      <c r="BM68" s="176"/>
      <c r="BN68" s="176"/>
      <c r="BO68" s="176"/>
      <c r="BP68" s="176"/>
      <c r="BQ68" s="176"/>
      <c r="BR68" s="176"/>
      <c r="BS68" s="176"/>
      <c r="BT68" s="191"/>
      <c r="BV68" s="191"/>
      <c r="BW68" s="176"/>
      <c r="BX68" s="176"/>
      <c r="BY68" s="176"/>
      <c r="BZ68" s="198"/>
      <c r="CA68" s="198"/>
      <c r="CB68" s="198"/>
      <c r="CC68" s="198"/>
      <c r="CD68" s="198"/>
      <c r="CE68" s="198"/>
      <c r="CF68" s="198"/>
      <c r="CG68" s="198"/>
      <c r="CH68" s="198"/>
      <c r="CI68" s="198"/>
      <c r="CJ68" s="198"/>
      <c r="CK68" s="198"/>
      <c r="CL68" s="198"/>
      <c r="CM68" s="198"/>
      <c r="CN68" s="198"/>
      <c r="CO68" s="176"/>
    </row>
    <row r="69" spans="2:93" x14ac:dyDescent="0.3">
      <c r="B69" s="191"/>
      <c r="C69" s="176"/>
      <c r="D69" s="176"/>
      <c r="E69" s="176"/>
      <c r="F69" s="176"/>
      <c r="G69" s="176"/>
      <c r="H69" s="176"/>
      <c r="I69" s="176"/>
      <c r="J69" s="176"/>
      <c r="K69" s="176"/>
      <c r="L69" s="176"/>
      <c r="M69" s="176"/>
      <c r="N69" s="176"/>
      <c r="O69" s="176"/>
      <c r="P69" s="176"/>
      <c r="Q69" s="176"/>
      <c r="R69" s="176"/>
      <c r="T69" s="176"/>
      <c r="U69" s="176"/>
      <c r="V69" s="176"/>
      <c r="W69" s="176"/>
      <c r="X69" s="176"/>
      <c r="Y69" s="176"/>
      <c r="Z69" s="176"/>
      <c r="AA69" s="176"/>
      <c r="AB69" s="176"/>
      <c r="AC69" s="176"/>
      <c r="AD69" s="176"/>
      <c r="AE69" s="176"/>
      <c r="AF69" s="176"/>
      <c r="AG69" s="176"/>
      <c r="AH69" s="176"/>
      <c r="AI69" s="176"/>
      <c r="AJ69" s="176"/>
      <c r="AL69" s="191"/>
      <c r="AM69" s="191"/>
      <c r="AN69" s="191"/>
      <c r="AO69" s="191"/>
      <c r="AP69" s="191"/>
      <c r="AQ69" s="191"/>
      <c r="AR69" s="191"/>
      <c r="AS69" s="191"/>
      <c r="AT69" s="191"/>
      <c r="AU69" s="191"/>
      <c r="AV69" s="191"/>
      <c r="AW69" s="191"/>
      <c r="AX69" s="191"/>
      <c r="AY69" s="191"/>
      <c r="AZ69" s="191"/>
      <c r="BA69" s="191"/>
      <c r="BB69" s="191"/>
      <c r="BD69" s="191"/>
      <c r="BE69" s="191"/>
      <c r="BF69" s="191"/>
      <c r="BG69" s="191"/>
      <c r="BH69" s="191"/>
      <c r="BI69" s="191"/>
      <c r="BJ69" s="191"/>
      <c r="BK69" s="191"/>
      <c r="BL69" s="191"/>
      <c r="BM69" s="191"/>
      <c r="BN69" s="191"/>
      <c r="BO69" s="191"/>
      <c r="BP69" s="191"/>
      <c r="BQ69" s="191"/>
      <c r="BR69" s="191"/>
      <c r="BS69" s="191"/>
      <c r="BT69" s="191"/>
      <c r="BV69" s="191"/>
      <c r="BW69" s="191"/>
      <c r="BX69" s="191"/>
      <c r="BY69" s="191"/>
      <c r="BZ69" s="203"/>
      <c r="CA69" s="203"/>
      <c r="CB69" s="203"/>
      <c r="CC69" s="203"/>
      <c r="CD69" s="203"/>
      <c r="CE69" s="203"/>
      <c r="CF69" s="203"/>
      <c r="CG69" s="203"/>
      <c r="CH69" s="203"/>
      <c r="CI69" s="203"/>
      <c r="CJ69" s="203"/>
      <c r="CK69" s="203"/>
      <c r="CL69" s="203"/>
      <c r="CM69" s="203"/>
      <c r="CN69" s="203"/>
      <c r="CO69" s="191"/>
    </row>
  </sheetData>
  <mergeCells count="24">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 ref="B3:R6"/>
    <mergeCell ref="T3:AJ6"/>
    <mergeCell ref="AL3:BB6"/>
    <mergeCell ref="BD3:BT6"/>
    <mergeCell ref="BV3:CO6"/>
    <mergeCell ref="B7:R10"/>
    <mergeCell ref="T7:AJ10"/>
    <mergeCell ref="AL7:BB10"/>
    <mergeCell ref="BD7:BT10"/>
    <mergeCell ref="BV7:CO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a7f6ca-a03a-49ca-a52a-3f3c63d801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E2F42841BD214BBC5D8E844CFCF00C" ma:contentTypeVersion="14" ma:contentTypeDescription="Create a new document." ma:contentTypeScope="" ma:versionID="18108682952a20953dab8c3afc55f360">
  <xsd:schema xmlns:xsd="http://www.w3.org/2001/XMLSchema" xmlns:xs="http://www.w3.org/2001/XMLSchema" xmlns:p="http://schemas.microsoft.com/office/2006/metadata/properties" xmlns:ns2="c0a7f6ca-a03a-49ca-a52a-3f3c63d8015b" xmlns:ns3="624095ac-59b4-4c0d-bd8d-b8b81c1d70e8" targetNamespace="http://schemas.microsoft.com/office/2006/metadata/properties" ma:root="true" ma:fieldsID="64b40ebabde58bdbeb5752d9647e18c6" ns2:_="" ns3:_="">
    <xsd:import namespace="c0a7f6ca-a03a-49ca-a52a-3f3c63d8015b"/>
    <xsd:import namespace="624095ac-59b4-4c0d-bd8d-b8b81c1d70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7f6ca-a03a-49ca-a52a-3f3c63d80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095ac-59b4-4c0d-bd8d-b8b81c1d70e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emplafyFormConfiguration><![CDATA[{"formFields":[],"formDataEntries":[]}]]></TemplafyFormConfiguration>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8D0B7649-418F-4439-92B3-256A699B8C87}">
  <ds:schemaRefs>
    <ds:schemaRef ds:uri="http://schemas.microsoft.com/office/2006/metadata/properties"/>
    <ds:schemaRef ds:uri="http://schemas.microsoft.com/office/infopath/2007/PartnerControls"/>
    <ds:schemaRef ds:uri="51f63895-28f9-4175-a825-5bde9070b679"/>
    <ds:schemaRef ds:uri="f0d48655-a11b-4945-b13c-6be81a789f1b"/>
  </ds:schemaRefs>
</ds:datastoreItem>
</file>

<file path=customXml/itemProps2.xml><?xml version="1.0" encoding="utf-8"?>
<ds:datastoreItem xmlns:ds="http://schemas.openxmlformats.org/officeDocument/2006/customXml" ds:itemID="{5811F4D6-832A-4719-9EA0-65043395038A}">
  <ds:schemaRefs>
    <ds:schemaRef ds:uri="http://schemas.microsoft.com/sharepoint/v3/contenttype/forms"/>
  </ds:schemaRefs>
</ds:datastoreItem>
</file>

<file path=customXml/itemProps3.xml><?xml version="1.0" encoding="utf-8"?>
<ds:datastoreItem xmlns:ds="http://schemas.openxmlformats.org/officeDocument/2006/customXml" ds:itemID="{A93604ED-3D86-47E5-9F88-B46475B430AD}"/>
</file>

<file path=customXml/itemProps4.xml><?xml version="1.0" encoding="utf-8"?>
<ds:datastoreItem xmlns:ds="http://schemas.openxmlformats.org/officeDocument/2006/customXml" ds:itemID="{5DB285FC-7024-43F5-A31F-00A5BA4E791F}">
  <ds:schemaRefs/>
</ds:datastoreItem>
</file>

<file path=customXml/itemProps5.xml><?xml version="1.0" encoding="utf-8"?>
<ds:datastoreItem xmlns:ds="http://schemas.openxmlformats.org/officeDocument/2006/customXml" ds:itemID="{588A0022-3364-4F36-BDD2-86B7783717DA}">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Index</vt:lpstr>
      <vt:lpstr>1) A - Building a baseline</vt:lpstr>
      <vt:lpstr>2) Final Data</vt:lpstr>
      <vt:lpstr>3) Healthy Diets (B1)</vt:lpstr>
      <vt:lpstr>4) Household Size and FTWE</vt:lpstr>
      <vt:lpstr>5) Dashboard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2024-04-11T08:02:05Z</dcterms:created>
  <dcterms:modified xsi:type="dcterms:W3CDTF">2024-08-12T10:47:22Z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0x010100A3E2F42841BD214BBC5D8E844CFCF00C</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