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xr:revisionPtr revIDLastSave="0" documentId="8_{6C611EFF-D087-4E13-A5D9-22949ADE31A0}" xr6:coauthVersionLast="47" xr6:coauthVersionMax="47" xr10:uidLastSave="{00000000-0000-0000-0000-000000000000}"/>
  <bookViews>
    <workbookView xWindow="0" yWindow="0" windowWidth="0" windowHeight="0" xr2:uid="{00000000-000D-0000-FFFF-FFFF00000000}"/>
  </bookViews>
  <sheets>
    <sheet name="0) Index" sheetId="1" r:id="rId1"/>
    <sheet name="1) A - Building a baseline" sheetId="2" r:id="rId2"/>
    <sheet name="2) Final Data" sheetId="3" r:id="rId3"/>
    <sheet name="3) Healthy Diets (B1)" sheetId="4" r:id="rId4"/>
    <sheet name="4) Household Size and FTWE" sheetId="5" r:id="rId5"/>
    <sheet name="5) Dashboard"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64Fp015kCR8RSh/f0dEEJK0+sWvrQ4h37NcEsaYHgu8="/>
    </ext>
  </extLst>
</workbook>
</file>

<file path=xl/calcChain.xml><?xml version="1.0" encoding="utf-8"?>
<calcChain xmlns="http://schemas.openxmlformats.org/spreadsheetml/2006/main">
  <c r="G145" i="3" l="1"/>
  <c r="G148" i="3"/>
  <c r="G149" i="3"/>
  <c r="G150" i="3"/>
  <c r="G151" i="3"/>
  <c r="G144" i="3"/>
  <c r="E145" i="3"/>
  <c r="E148" i="3"/>
  <c r="E149" i="3"/>
  <c r="E150" i="3"/>
  <c r="E151" i="3"/>
  <c r="E144" i="3"/>
  <c r="E118" i="3"/>
  <c r="E108" i="3"/>
  <c r="E109" i="3"/>
  <c r="E110" i="3"/>
  <c r="E111" i="3"/>
  <c r="E112" i="3"/>
  <c r="E107" i="3"/>
  <c r="CK67" i="6"/>
  <c r="CK66" i="6"/>
  <c r="CK65" i="6"/>
  <c r="CK64" i="6"/>
  <c r="CK63" i="6"/>
  <c r="CK62" i="6"/>
  <c r="CK61" i="6"/>
  <c r="CK60" i="6"/>
  <c r="CK54" i="6"/>
  <c r="CK50" i="6"/>
  <c r="CK49" i="6"/>
  <c r="AS49" i="6"/>
  <c r="CK48" i="6"/>
  <c r="AS48" i="6"/>
  <c r="CK47" i="6"/>
  <c r="AS47" i="6"/>
  <c r="AB47" i="6"/>
  <c r="CK46" i="6"/>
  <c r="BK46" i="6"/>
  <c r="AS46" i="6"/>
  <c r="AB46" i="6"/>
  <c r="CK45" i="6"/>
  <c r="BK45" i="6"/>
  <c r="AS45" i="6"/>
  <c r="AB45" i="6"/>
  <c r="BK44" i="6"/>
  <c r="AS44" i="6"/>
  <c r="AB44" i="6"/>
  <c r="BK43" i="6"/>
  <c r="BW33" i="6"/>
  <c r="E7" i="5"/>
  <c r="D7" i="5"/>
  <c r="C7" i="5"/>
  <c r="B7" i="5"/>
  <c r="E10" i="4"/>
  <c r="D10" i="4"/>
  <c r="C10" i="4"/>
  <c r="E8" i="4"/>
  <c r="E9" i="4" s="1"/>
  <c r="E11" i="4" s="1"/>
  <c r="D8" i="4"/>
  <c r="D9" i="4" s="1"/>
  <c r="D11" i="4" s="1"/>
  <c r="C8" i="4"/>
  <c r="C9" i="4" s="1"/>
  <c r="C11" i="4" s="1"/>
  <c r="F151" i="3"/>
  <c r="F150" i="3"/>
  <c r="F149" i="3"/>
  <c r="F148" i="3"/>
  <c r="F145" i="3"/>
  <c r="F144" i="3"/>
  <c r="E113" i="3"/>
  <c r="D113" i="3"/>
  <c r="D126" i="3" l="1"/>
  <c r="D125" i="3"/>
  <c r="D124" i="3"/>
  <c r="D123" i="3"/>
  <c r="D122" i="3"/>
  <c r="D121" i="3"/>
  <c r="D127" i="3" s="1"/>
  <c r="D118" i="3"/>
</calcChain>
</file>

<file path=xl/sharedStrings.xml><?xml version="1.0" encoding="utf-8"?>
<sst xmlns="http://schemas.openxmlformats.org/spreadsheetml/2006/main" count="513" uniqueCount="449">
  <si>
    <t>About this document</t>
  </si>
  <si>
    <t xml:space="preserve">Survey Title </t>
  </si>
  <si>
    <t>Living Income Assessment</t>
  </si>
  <si>
    <t xml:space="preserve">Tabs in this Excel: </t>
  </si>
  <si>
    <t>1) A - Building a Baseline</t>
  </si>
  <si>
    <t xml:space="preserve">2) Final Data </t>
  </si>
  <si>
    <t>3) Healthy Diets (B1)</t>
  </si>
  <si>
    <t>4) Household Size and Full-Time Worker Equivalent</t>
  </si>
  <si>
    <t>5) Dashboard with summary of data input in 2) Final data</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</si>
  <si>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</si>
  <si>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</si>
  <si>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</si>
  <si>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</si>
  <si>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About this case study</t>
  </si>
  <si>
    <t>Location</t>
  </si>
  <si>
    <t>Please fill in the project location for the living income case study</t>
  </si>
  <si>
    <t>Organization or researcher that developed the case study</t>
  </si>
  <si>
    <t>Please fill in the name of your organization or individual that implemented the living income case study</t>
  </si>
  <si>
    <t>Dates</t>
  </si>
  <si>
    <t>Please include the month and year when this case study was developed</t>
  </si>
  <si>
    <r>
      <rPr>
        <b/>
        <sz val="12"/>
        <color theme="1"/>
        <rFont val="Arial"/>
      </rPr>
      <t xml:space="preserve">Purpose of this tab: 
</t>
    </r>
    <r>
      <rPr>
        <sz val="12"/>
        <color theme="1"/>
        <rFont val="Arial Nova"/>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</si>
  <si>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</si>
  <si>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</si>
  <si>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</si>
  <si>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</si>
  <si>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</si>
  <si>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</si>
  <si>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</si>
  <si>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</si>
  <si>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</si>
  <si>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</si>
  <si>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</si>
  <si>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</si>
  <si>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</si>
  <si>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</si>
  <si>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</si>
  <si>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</si>
  <si>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</si>
  <si>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</si>
  <si>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</si>
  <si>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</si>
  <si>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</si>
  <si>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</si>
  <si>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</si>
  <si>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</si>
  <si>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</si>
  <si>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</si>
  <si>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</si>
  <si>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</si>
  <si>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</si>
  <si>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</si>
  <si>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</si>
  <si>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</si>
  <si>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</si>
  <si>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</si>
  <si>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</si>
  <si>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</si>
  <si>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</si>
  <si>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</si>
  <si>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</si>
  <si>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</si>
  <si>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</si>
  <si>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</si>
  <si>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</si>
  <si>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Female</t>
  </si>
  <si>
    <t>2. Age group the interviewee belongs to</t>
  </si>
  <si>
    <t>40-50</t>
  </si>
  <si>
    <t>3. What is the size of your household?</t>
  </si>
  <si>
    <t>4-6 persons</t>
  </si>
  <si>
    <t>4. When did you start waste picking?</t>
  </si>
  <si>
    <t>5. Why did you start waste picking?</t>
  </si>
  <si>
    <t>Means of Livlihood</t>
  </si>
  <si>
    <t>Section 2:  Waste manamgent working conditions and organization</t>
  </si>
  <si>
    <t>6. Where do you get your waste from?</t>
  </si>
  <si>
    <t>Working in MRF</t>
  </si>
  <si>
    <t>7. Are you an independent worker or organized with peers?</t>
  </si>
  <si>
    <t>Organized with peers</t>
  </si>
  <si>
    <t>8. Is waste picking your only income generating activity?</t>
  </si>
  <si>
    <t>yes</t>
  </si>
  <si>
    <t>9. What other income generating activities do you have?</t>
  </si>
  <si>
    <t>none</t>
  </si>
  <si>
    <t>10. How many hours do you work (on waste picking/waste management) a day?</t>
  </si>
  <si>
    <t>7-9 hours</t>
  </si>
  <si>
    <t>11. How many days do you work (on waste picking/waste management) a week?</t>
  </si>
  <si>
    <t>More than 5 days a week</t>
  </si>
  <si>
    <t xml:space="preserve">Section 3: Revenues from Waste Management Activities </t>
  </si>
  <si>
    <t>12. How often do you sell your materials?</t>
  </si>
  <si>
    <t>13. Who do you sell to?</t>
  </si>
  <si>
    <t>14. How do you choose your buyer?</t>
  </si>
  <si>
    <t>15. Do you have access to a vehicle (e.g., pushcart or a car)? If so which one?</t>
  </si>
  <si>
    <t>16. Who owns the vehicle?</t>
  </si>
  <si>
    <t>17. How far do you travel to the buyer?</t>
  </si>
  <si>
    <t>18. How much do you earn selling your materials?</t>
  </si>
  <si>
    <t>19. Out of your total waste picking earnings, how much comes from selling plastic material?</t>
  </si>
  <si>
    <t>20. What volumes of materials do you sell?</t>
  </si>
  <si>
    <t>21. What volumes of plastic materials specifically do you sell?</t>
  </si>
  <si>
    <t>22. What selling price do you get for each category of waste you sell? (complementary question)</t>
  </si>
  <si>
    <t>23. Has the price of plastic changed over the past year? If so how much? (complementary question)</t>
  </si>
  <si>
    <t>24. Do you know the price before selling?</t>
  </si>
  <si>
    <t>25. Do you have obligations or debt to your buyers?</t>
  </si>
  <si>
    <t>26. What is your main limitation to increase your revenues from waste activities?</t>
  </si>
  <si>
    <t>Section 4: Expenses from waste management activities</t>
  </si>
  <si>
    <t>27.  What cost do you have for operating your activity? (e.g., gas, cost of buying materials from household or businesses, cost to access specific areas, cost of maintenance of vehicle, gloves, boots, else)</t>
  </si>
  <si>
    <t>28. If you own a vehicle or means of transportation, how much did it cost you?</t>
  </si>
  <si>
    <t xml:space="preserve">Section 5: Living Expenses and Conditions </t>
  </si>
  <si>
    <t>29. How much do you spend on food for yourself or your household (specify which) everyday?</t>
  </si>
  <si>
    <t>30. During the last 12 months, was there a time when, because of lack of money or other resources:</t>
  </si>
  <si>
    <t>30.1 You were worried you would not have enough food to eat?]</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</si>
  <si>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</si>
  <si>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</si>
  <si>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</si>
  <si>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</si>
  <si>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</si>
  <si>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</si>
  <si>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30.8 You went without eating for a whole day?</t>
  </si>
  <si>
    <t xml:space="preserve">31. Do you own or have access to any of the following? </t>
  </si>
  <si>
    <t>31.1 A house build with acceptable materials</t>
  </si>
  <si>
    <t>31.2 Access to electricity</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</si>
  <si>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</si>
  <si>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</si>
  <si>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</si>
  <si>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</si>
  <si>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</si>
  <si>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</si>
  <si>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</si>
  <si>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</si>
  <si>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</si>
  <si>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</si>
  <si>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</si>
  <si>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</si>
  <si>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</si>
  <si>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</si>
  <si>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</si>
  <si>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</si>
  <si>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</si>
  <si>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</si>
  <si>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</si>
  <si>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r>
      <rPr>
        <b/>
        <sz val="12"/>
        <color theme="1"/>
        <rFont val="Arial Nova"/>
      </rPr>
      <t>Section 6: Miscellaneous Questions</t>
    </r>
    <r>
      <rPr>
        <sz val="12"/>
        <color theme="1"/>
        <rFont val="Arial Nova"/>
      </rPr>
      <t xml:space="preserve"> </t>
    </r>
  </si>
  <si>
    <t>33.  What alternative job opportunity do you have?</t>
  </si>
  <si>
    <t>34. Why do you waste pick over another job?</t>
  </si>
  <si>
    <t>35.  How many days could you afford to live without a revenue?</t>
  </si>
  <si>
    <t>36.  Are you able to save money for unforeseen event?</t>
  </si>
  <si>
    <t>37. What is the worst part in your job?</t>
  </si>
  <si>
    <t>38.  What is the best part in your job?</t>
  </si>
  <si>
    <t>Purpose of this tab:</t>
  </si>
  <si>
    <t xml:space="preserve">This tab collects the final data of the survey, which will then be transmitted to Systemiq for a final check and a visualization. </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</si>
  <si>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</si>
  <si>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</si>
  <si>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</si>
  <si>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</si>
  <si>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</si>
  <si>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</si>
  <si>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t>
  </si>
  <si>
    <t xml:space="preserve">Note: Automated calculations cells are highlighted in blue. </t>
  </si>
  <si>
    <t>A - Establishing a baseline</t>
  </si>
  <si>
    <r>
      <rPr>
        <b/>
        <sz val="11"/>
        <color theme="1"/>
        <rFont val="Arial"/>
      </rPr>
      <t xml:space="preserve">Explanation: </t>
    </r>
    <r>
      <rPr>
        <sz val="11"/>
        <color theme="1"/>
        <rFont val="Arial Nova"/>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24 to 31 in the PowerPoint manual for a detailed walk-through. </t>
    </r>
  </si>
  <si>
    <t>Sub-chapters:</t>
  </si>
  <si>
    <t>Number of waste pickers</t>
  </si>
  <si>
    <t>Explanation</t>
  </si>
  <si>
    <t>Typology of surveyed waste pickers</t>
  </si>
  <si>
    <t>How many waste pickers were surveyed in total:</t>
  </si>
  <si>
    <t>Sources of materials for the waste pickers in the case study:</t>
  </si>
  <si>
    <t>Out of all waste pickers surveyed, how many waste pickers get materials from a landfill or dumpsite?</t>
  </si>
  <si>
    <t xml:space="preserve">
18 out of these 33 waste pickers get materials from Material recovery Facilities</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</si>
  <si>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</si>
  <si>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</si>
  <si>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</si>
  <si>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Typology of the waste pickers from the case study:</t>
  </si>
  <si>
    <t xml:space="preserve">Out of all waste pickers surveyed, how many waste pickers were organized in a cooperative? </t>
  </si>
  <si>
    <t>The wastepickers here are organized and working  in an MRF run by Chintan (non profit waste management organization) and the local municipality. It is a recognized goverment MRF.</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</si>
  <si>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</si>
  <si>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</si>
  <si>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t>
  </si>
  <si>
    <t>On whether waste picking is their only revenue:</t>
  </si>
  <si>
    <t>How many waste pickers reported that waste picking is the only income</t>
  </si>
  <si>
    <t xml:space="preserve">How many waste pickers reported multiple income stream </t>
  </si>
  <si>
    <t>Gender:</t>
  </si>
  <si>
    <t>Number of female surveyed waste pickers</t>
  </si>
  <si>
    <t>Number of male surveyed waste pickers</t>
  </si>
  <si>
    <t xml:space="preserve">Other or no answer </t>
  </si>
  <si>
    <t>Estimating current earnings of waste pickers</t>
  </si>
  <si>
    <t>(Local currency/Full Time Worker Equivalent/hour)</t>
  </si>
  <si>
    <t>(Local currency/
Full Time Worker Equivalent/day)</t>
  </si>
  <si>
    <t>(Local currency/Full Time Worker Equivalent/month)</t>
  </si>
  <si>
    <t>Explantion</t>
  </si>
  <si>
    <t xml:space="preserve">Average earnings for all surveyed informal waste pickers </t>
  </si>
  <si>
    <t xml:space="preserve">See Question 7 and 18 in the Questionnaire for the workers' earnings. This input will be based on the aggregation of the interview answers that are collected in 1) A - Building a baseline. The earnings are split by the different typologies. See Page 30 in the PowerPoint manual for a detailed walk-through on how to estimate current earnings. 
</t>
  </si>
  <si>
    <t>Average earnings per worker in a cooperative (if applicable)</t>
  </si>
  <si>
    <t>Average earnings per independent worker (if applicable)</t>
  </si>
  <si>
    <t>Average earnings per worker that is informally organized (if applicable)</t>
  </si>
  <si>
    <t>Average earnings per worker for any other typology (please specify if applicable)</t>
  </si>
  <si>
    <t>Range of earnings of waste pickers per hour (minimum and maximum):</t>
  </si>
  <si>
    <t xml:space="preserve">Maximum average earnings per hour for all typologies </t>
  </si>
  <si>
    <t xml:space="preserve">Minimum average earnings per hour for all typologies </t>
  </si>
  <si>
    <t>(in %)</t>
  </si>
  <si>
    <t xml:space="preserve">Percentage of waste picking revenues that are derived from plastics versus other materials </t>
  </si>
  <si>
    <t>Links to Questions 18 and 19 in the Questionnaire</t>
  </si>
  <si>
    <t>Percentage of waste pickers that have access to a vehicle for work (pushcart/car)</t>
  </si>
  <si>
    <t>Links to Question 15 in the Questionnaire</t>
  </si>
  <si>
    <t>Percentage of waste pickers that know the price of their waste materials before selling</t>
  </si>
  <si>
    <t>Links to Question 24 in the Questionnaire</t>
  </si>
  <si>
    <t>Pecentage of waste pickers that have obligations to their buyers</t>
  </si>
  <si>
    <t>Links to Question 25 in the Questionnaire</t>
  </si>
  <si>
    <t>Summarizing limitations preventing better incomes</t>
  </si>
  <si>
    <t>Qualitative answer</t>
  </si>
  <si>
    <t xml:space="preserve">Explanation: </t>
  </si>
  <si>
    <t>Please describe the five to eight main limitations for waste pickers to increase revenues (one bullet line per limitation)</t>
  </si>
  <si>
    <t xml:space="preserve">What are the main limitations that waste pickers face to increase revenues? This could include for example a lack of transparency of price fluctuations and lack of access to more efficient vehicles (e.g., a pushcart). See Page 11 in the PowerPoint manual for the questions on finding out the limitations to increasing revenues and further details. This links to Question 26 in the Questionnaire. 
</t>
  </si>
  <si>
    <t>Entry Barriers for women</t>
  </si>
  <si>
    <t xml:space="preserve">Most women surveyed were illiterate and unaware of government social security schemes. Their focus on earning daily wages for sustenance limits their engagement with these schemes, highlighting a critical gap in awareness and education. </t>
  </si>
  <si>
    <t>Limited opportunities for migrants from other states</t>
  </si>
  <si>
    <t>Many wastepickers migrated to Delhi from their hometowns, in the hope that they would find  employment opportunities to support their families..</t>
  </si>
  <si>
    <t>Discrimination and Exploitation in the work place</t>
  </si>
  <si>
    <t>Many reported being denied fair compensation, with deductions made from their collected goods or being forced to sell at low rates. Additionally, they often lack the means to purchase personal protective equipment (PPE) kits, exposing them to health hazards. The confiscation of rickshaws by police and the forced sale of goods to landlords add further financial strain.</t>
  </si>
  <si>
    <t>Changing market dynamics</t>
  </si>
  <si>
    <t xml:space="preserve">The introduction of garbage collection vehicles has adversely affected the work of scrap dealers, as these vehicles collect waste directly from residents, leaving scrap dealers with fewer goods to collect and sell. </t>
  </si>
  <si>
    <t xml:space="preserve">Domestic issues </t>
  </si>
  <si>
    <t>Women wastepickers reported being the primary providers for their households due to their husbands' addiction issues, domestic violence, and financial exploitation. These factors not only exacerbate their economic vulnerability but also contribute to a hostile and unsafe domestic environment</t>
  </si>
  <si>
    <t>Waste Picker Questionnaire</t>
  </si>
  <si>
    <t>During the last 12 months, was there a time when, because of lack of money or other resource: (Question 30 in Tab 1)</t>
  </si>
  <si>
    <t>Yes (in %)</t>
  </si>
  <si>
    <t>No (in %)</t>
  </si>
  <si>
    <t>Don't know/no answer (in %)</t>
  </si>
  <si>
    <t>What percentage of waste pickers were concerned about not having enough food to eat?</t>
  </si>
  <si>
    <t>= 100% in total</t>
  </si>
  <si>
    <t>Links to Question 30.1 in the Questionnaire</t>
  </si>
  <si>
    <t>What percentage of waste pickers were unable to eat healthy and nutritious food?</t>
  </si>
  <si>
    <t>Links to Question 30.2 in the Questionnaire</t>
  </si>
  <si>
    <t>What percentage of waste pickers ate only a few kinds of foods?</t>
  </si>
  <si>
    <t>Links to Question 30.3 in the Questionnaire</t>
  </si>
  <si>
    <t>What percentage of waste pickers had to skip a meal?</t>
  </si>
  <si>
    <t>Links to Question 30.4 in the Questionnaire</t>
  </si>
  <si>
    <t>What percentage of waste pickers ate less than they thought they should?</t>
  </si>
  <si>
    <t>Links to Question 30.5 in the Questionnaire</t>
  </si>
  <si>
    <t>What percentage of waste picker households ran out of food?</t>
  </si>
  <si>
    <t>Links to Question 30.6 in the Questionnaire</t>
  </si>
  <si>
    <t>What percentage of waste pickers reported that they cannot afford to live without a revenue stream for between a week and a month?</t>
  </si>
  <si>
    <t>Links to Question 35 in the Questionnaire</t>
  </si>
  <si>
    <t>During the last 12 months, was there a time when, because of lack of money or other resource: (Question 31 in Tab 1)</t>
  </si>
  <si>
    <t>Don't know/now answer (in %)</t>
  </si>
  <si>
    <t>What percentage of waste pickers live in houses built with acceptable materials?</t>
  </si>
  <si>
    <t>Links to Question 31.1 in the Questionnaire</t>
  </si>
  <si>
    <t>What percentage of waste pickers have access to electricity?</t>
  </si>
  <si>
    <t>Links to Question 31.2 in the Questionnaire</t>
  </si>
  <si>
    <t>What percentage of waste pickers have access to light in each room of their house?</t>
  </si>
  <si>
    <t>Links to Question 31.3 in the Questionnaire</t>
  </si>
  <si>
    <t>What percentage of waste pickers have access to ventilation in each room of their house?</t>
  </si>
  <si>
    <t>Links to Question 31.4 in the Questionnaire</t>
  </si>
  <si>
    <t>What percentage of waste pickers have access to safe sanitation?</t>
  </si>
  <si>
    <t>Links to Question 31.5 in the Questionnaire</t>
  </si>
  <si>
    <t>What percentage of waste pickers live in housing with sufficient living space?</t>
  </si>
  <si>
    <t>Links to Question 31.6 in the Questionnaire</t>
  </si>
  <si>
    <t>What percentage of waste pickers have sufficient bedroom space?</t>
  </si>
  <si>
    <t>Links to Question 31.7 in the Questionnaire</t>
  </si>
  <si>
    <t>What percentage of waste pickers live in a safe outside environment?</t>
  </si>
  <si>
    <t>Links to Question 31.8 in the Questionnaire</t>
  </si>
  <si>
    <t>B - Estimating Living Incomes</t>
  </si>
  <si>
    <t xml:space="preserve">The goal of this section is to estimate a standard of living with all the components essential for a decent life. See Pages 32 to 54 in the PowerPoint manual </t>
  </si>
  <si>
    <t>Converting local currency
to $ PPP</t>
  </si>
  <si>
    <t>PPP $ Conversation Rate 
(to the decimal number)</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</si>
  <si>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</si>
  <si>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</si>
  <si>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</si>
  <si>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</si>
  <si>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</si>
  <si>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</si>
  <si>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</si>
  <si>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See Pages X to Y in the PowerPoint manual for a detailed walk-through of how to estimate the B1 to B6 components of a living income. B1  (Page 36), B2 (Pages 37 to 40), B3 (Pages 41 to 44), B4 (Pages 45 to 47), B5 (Pages 48 to 49), B6 (Page 50). 
</t>
  </si>
  <si>
    <t xml:space="preserve">B2 - Costs of Decent Housing </t>
  </si>
  <si>
    <t xml:space="preserve">B3 - Healthcare Costs </t>
  </si>
  <si>
    <t xml:space="preserve">B4 - Education Costs </t>
  </si>
  <si>
    <t xml:space="preserve">B5 - Costs of Decent Work </t>
  </si>
  <si>
    <t>B6 - Savings</t>
  </si>
  <si>
    <t>Living income (living income required at household level)</t>
  </si>
  <si>
    <t>B1 to B6 then get added up for the final estimate of a living income. See the Powerpoint manual Pages 52 to 53 for further guidance.</t>
  </si>
  <si>
    <t>Estimating the Living Income for the full time worker (FTWE):</t>
  </si>
  <si>
    <t>(Local currency/FTWE/month)</t>
  </si>
  <si>
    <t>(PPP $/FTWE/month)</t>
  </si>
  <si>
    <t>Living wage (living income required at worker level):</t>
  </si>
  <si>
    <r>
      <rPr>
        <sz val="11"/>
        <color theme="1"/>
        <rFont val="Arial"/>
      </rPr>
      <t xml:space="preserve">The living income then gets divided by the Full Time Worker Equivalent for your locations </t>
    </r>
    <r>
      <rPr>
        <sz val="11"/>
        <color rgb="FFFF0000"/>
        <rFont val="Arial Nova"/>
      </rPr>
      <t>(Cell X)</t>
    </r>
    <r>
      <rPr>
        <sz val="11"/>
        <color theme="1"/>
        <rFont val="Arial Nova"/>
      </rPr>
      <t xml:space="preserve"> to get the living wage per worker. See the Powerpoint manual Pages 51 to 53 for further guidance. </t>
    </r>
  </si>
  <si>
    <t>Living Income in percentages:</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</si>
  <si>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</si>
  <si>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</si>
  <si>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</si>
  <si>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</si>
  <si>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</si>
  <si>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</si>
  <si>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</si>
  <si>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</si>
  <si>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</si>
  <si>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</si>
  <si>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</si>
  <si>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</si>
  <si>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</si>
  <si>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</si>
  <si>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</si>
  <si>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</si>
  <si>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</si>
  <si>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</si>
  <si>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</si>
  <si>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</si>
  <si>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See the Powerpoint manual Page 51 for furher guidance.  Find your relevant datafor your location here: https://www.ankerresearchinstitute.org/ari-country-index </t>
  </si>
  <si>
    <t xml:space="preserve">C - Compiling Benchmark Incomes </t>
  </si>
  <si>
    <t xml:space="preserve">The goal of this section is to estimate a comparable incomes in other jobs or government minimum wages.  See Pages X to Y in the PowerPoint manual </t>
  </si>
  <si>
    <t xml:space="preserve">Benchmark Data </t>
  </si>
  <si>
    <t>Benchmarks from the World Bank:</t>
  </si>
  <si>
    <t>($ PPP/FTWE/month)</t>
  </si>
  <si>
    <t>(Local currency/HH/month)</t>
  </si>
  <si>
    <t>($ PPP/HH/month)</t>
  </si>
  <si>
    <t>Extreme Poverty Line (World Bank)</t>
  </si>
  <si>
    <r>
      <rPr>
        <sz val="11"/>
        <color theme="1"/>
        <rFont val="Arial"/>
      </rPr>
      <t>In 2023, the extreme poverty line was PPP $ 2.15 per person per day. The poverty line was PPP $ 6.85 per person per day. Please check for any updates here:</t>
    </r>
    <r>
      <rPr>
        <u/>
        <sz val="11"/>
        <color rgb="FF0070C0"/>
        <rFont val="Arial"/>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</si>
  <si>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</si>
  <si>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</si>
  <si>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</si>
  <si>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Pages 55 to 58 for detailed information on what sources to use for each data point.
References: https://desagri.gov.in/wp-content/uploads/2023/10/Final-Copy-2021-22.pdf  
https://labour.gov.in/sites/default/files/pib1810536.pdf
</t>
  </si>
  <si>
    <t>Average Earnings of Formal Waste Workers</t>
  </si>
  <si>
    <t>Average Income from comparable sector A (e.g. agricultural labourer)</t>
  </si>
  <si>
    <t>Average Income from comparable sector B (e.g. construction worker)</t>
  </si>
  <si>
    <t xml:space="preserve">This tab helps to estimate the costs of a healthy diet (B1). </t>
  </si>
  <si>
    <t xml:space="preserve">The costs can either be estimated, using Anker data or estimated by the local project partners with their own research if Anker data is not available. See Page 36 of the PowerPoint Toolkit for further information. </t>
  </si>
  <si>
    <t xml:space="preserve">Notes: The cells that are highlighted in blue are then needed for the final data input. </t>
  </si>
  <si>
    <t>Metric</t>
  </si>
  <si>
    <t>Unit</t>
  </si>
  <si>
    <t>Ghana, Lower Volta (local currency is GHS)</t>
  </si>
  <si>
    <t>Brazil, Sao Paolo State (local currency is R$)</t>
  </si>
  <si>
    <t>India, Nilgiris, Tamil Nadu (local currency is Rupees)</t>
  </si>
  <si>
    <t>Costs of a healthy diet in local currency</t>
  </si>
  <si>
    <t>Local currency/per 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</si>
  <si>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</si>
  <si>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 xml:space="preserve">Cost of a healthy diet in PPP $ per person </t>
  </si>
  <si>
    <t>PPP$/day</t>
  </si>
  <si>
    <t xml:space="preserve">The local currency that is spent per day on a healthy diet is multiplied by the PPP $ conversation rate for the relevant country to get the PPP $ per day.  </t>
  </si>
  <si>
    <t>PPP$/month</t>
  </si>
  <si>
    <t xml:space="preserve">The costs per day get multiplied by 30.5 to get the monthly costs. This number is per person. To use in the final data sheet, please multiply by the average household size for your location. </t>
  </si>
  <si>
    <t xml:space="preserve">Average household size </t>
  </si>
  <si>
    <t xml:space="preserve">Number </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</si>
  <si>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</si>
  <si>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Costs of a healthy diets in PPP $ per household </t>
  </si>
  <si>
    <t xml:space="preserve">PPP$/month </t>
  </si>
  <si>
    <t xml:space="preserve">For the total monthly costs per household, the monthly costs per person are multiplied by the average household size. </t>
  </si>
  <si>
    <t xml:space="preserve">Year of the data point </t>
  </si>
  <si>
    <t>Year number</t>
  </si>
  <si>
    <t xml:space="preserve">Source </t>
  </si>
  <si>
    <t xml:space="preserve">https://globallivingwage.org/living-wage-benchmarks/ghana/
</t>
  </si>
  <si>
    <t>https://www.globallivingwage.org/living-wage-benchmarks/living-wage-for-non-metropolitan-brazil/</t>
  </si>
  <si>
    <t>https://globallivingwage.org/wp-content/uploads/2018/05/Tiruppur-Living-Wage-Report-1.pdf
https://globallivingwage.org/living-wage-benchmarks/urban-india/</t>
  </si>
  <si>
    <t xml:space="preserve">For your project location, please use the relevant Anker data (if available). </t>
  </si>
  <si>
    <t xml:space="preserve">PPP $ Conversion Rates: </t>
  </si>
  <si>
    <t xml:space="preserve">Ghana </t>
  </si>
  <si>
    <t>Brazil</t>
  </si>
  <si>
    <t>India</t>
  </si>
  <si>
    <t>Source</t>
  </si>
  <si>
    <t>Please use the latest World Bank data on PPP $ Equivalents, which can be found here: https://databank.worldbank.org/source/world-development-indicators/Series/PA.NUS.PPP</t>
  </si>
  <si>
    <t xml:space="preserve">Notes: </t>
  </si>
  <si>
    <r>
      <rPr>
        <sz val="11"/>
        <color theme="1"/>
        <rFont val="Aptos Narrow"/>
      </rP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</si>
  <si>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</si>
  <si>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t xml:space="preserve">Brazil </t>
  </si>
  <si>
    <t xml:space="preserve">India </t>
  </si>
  <si>
    <t xml:space="preserve">Total number of people in household </t>
  </si>
  <si>
    <t xml:space="preserve">Number of children </t>
  </si>
  <si>
    <t xml:space="preserve">Full-Time Worker Equivalent </t>
  </si>
  <si>
    <r>
      <rPr>
        <sz val="11"/>
        <color theme="1"/>
        <rFont val="Arial"/>
      </rP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rPr>
      <t xml:space="preserve">https://www.ankerresearchinstitute.org/ari-country-index  </t>
    </r>
  </si>
  <si>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</si>
  <si>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</si>
  <si>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</si>
  <si>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</si>
  <si>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</si>
  <si>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</si>
  <si>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</si>
  <si>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</si>
  <si>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</si>
  <si>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</si>
  <si>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</si>
  <si>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</si>
  <si>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</si>
  <si>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</si>
  <si>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</si>
  <si>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</si>
  <si>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</si>
  <si>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</si>
  <si>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</si>
  <si>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</si>
  <si>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</si>
  <si>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</si>
  <si>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</si>
  <si>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</si>
  <si>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</si>
  <si>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</si>
  <si>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</si>
  <si>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</si>
  <si>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</si>
  <si>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</si>
  <si>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Qualitative answer case by case</t>
  </si>
  <si>
    <t>Local currency / month / household</t>
  </si>
  <si>
    <t>for an average household</t>
  </si>
  <si>
    <t>Household characteristic used for the study:</t>
  </si>
  <si>
    <t>Household size:</t>
  </si>
  <si>
    <t>x</t>
  </si>
  <si>
    <t>Adults:</t>
  </si>
  <si>
    <t>Children:</t>
  </si>
  <si>
    <t>Full time workers per household:</t>
  </si>
  <si>
    <t>% of waste pickers mentioned they cannot afford to live without a revenue stream for between a week and a month</t>
  </si>
  <si>
    <t>Data input from the "Final Data" tab:</t>
  </si>
  <si>
    <t>Current earnings</t>
  </si>
  <si>
    <t>Benchmark</t>
  </si>
  <si>
    <t>%s</t>
  </si>
  <si>
    <t>plug to 100%</t>
  </si>
  <si>
    <t>Landfill or dumpsite</t>
  </si>
  <si>
    <t>% have obligations to their buyers</t>
  </si>
  <si>
    <t xml:space="preserve">Healthy diets </t>
  </si>
  <si>
    <t>Street</t>
  </si>
  <si>
    <t>Average earnings 
per independent worker</t>
  </si>
  <si>
    <t>% know the price of their waste materials before selling</t>
  </si>
  <si>
    <t xml:space="preserve">Decent housing </t>
  </si>
  <si>
    <t>Direct from households</t>
  </si>
  <si>
    <t>You were worried you would not have enough food to eat?</t>
  </si>
  <si>
    <t>Average earnings per 
worker in a cooperative</t>
  </si>
  <si>
    <t>% have access to a vehicle for work (pushcart/car)</t>
  </si>
  <si>
    <t>Healthcare</t>
  </si>
  <si>
    <t>Other</t>
  </si>
  <si>
    <t>You were unable to eat healthy and nutritious food?</t>
  </si>
  <si>
    <t>Living income required 
per waste picker worker</t>
  </si>
  <si>
    <t>% of waste picking revenues that are derived from plastics</t>
  </si>
  <si>
    <t>Education</t>
  </si>
  <si>
    <t>You ate only a few kinds of food?</t>
  </si>
  <si>
    <t>Minimum wage 
benchmark</t>
  </si>
  <si>
    <t>Decent working conditions</t>
  </si>
  <si>
    <t>Typology</t>
  </si>
  <si>
    <t>You had to skip a meal?</t>
  </si>
  <si>
    <t>Savings</t>
  </si>
  <si>
    <t>Independent waste pickers</t>
  </si>
  <si>
    <t>You ate less than you thought you should?</t>
  </si>
  <si>
    <t>Part of a cooperative</t>
  </si>
  <si>
    <t>Your household ran out of food?</t>
  </si>
  <si>
    <t>Organized, but informally</t>
  </si>
  <si>
    <t>Others</t>
  </si>
  <si>
    <t>Dedication</t>
  </si>
  <si>
    <t>Only waste picking</t>
  </si>
  <si>
    <t>Min</t>
  </si>
  <si>
    <t>Also has other sources</t>
  </si>
  <si>
    <t>Maz</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</si>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</sst>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Aptos Narrow"/>
      <scheme val="minor"/>
    </font>
    <font>
      <sz val="12"/>
      <color theme="1"/>
      <name val="Arial"/>
    </font>
    <font>
      <sz val="12"/>
      <color rgb="FF000000"/>
      <name val="Arial"/>
    </font>
    <font>
      <b/>
      <i/>
      <sz val="12"/>
      <color rgb="FF000000"/>
      <name val="Arial"/>
    </font>
    <font>
      <b/>
      <sz val="12"/>
      <color rgb="FF000000"/>
      <name val="Arial"/>
    </font>
    <font>
      <i/>
      <sz val="12"/>
      <color rgb="FF000000"/>
      <name val="Arial"/>
    </font>
    <font>
      <b/>
      <sz val="12"/>
      <color theme="1"/>
      <name val="Arial"/>
    </font>
    <font>
      <u/>
      <sz val="12"/>
      <color theme="10"/>
      <name val="Arial"/>
    </font>
    <font>
      <sz val="11"/>
      <name val="Aptos Narrow"/>
    </font>
    <font>
      <b/>
      <sz val="12"/>
      <color theme="0"/>
      <name val="Arial"/>
    </font>
    <font>
      <b/>
      <sz val="14"/>
      <color theme="0"/>
      <name val="Arial"/>
    </font>
    <font>
      <sz val="11"/>
      <color theme="1"/>
      <name val="Arial"/>
    </font>
    <font>
      <b/>
      <sz val="11"/>
      <color theme="1"/>
      <name val="Arial"/>
    </font>
    <font>
      <b/>
      <sz val="20"/>
      <color theme="0"/>
      <name val="Arial"/>
    </font>
    <font>
      <sz val="11"/>
      <color theme="0"/>
      <name val="Arial"/>
    </font>
    <font>
      <b/>
      <sz val="11"/>
      <color theme="0"/>
      <name val="Arial"/>
    </font>
    <font>
      <i/>
      <sz val="11"/>
      <color theme="1"/>
      <name val="Arial"/>
    </font>
    <font>
      <i/>
      <sz val="11"/>
      <color rgb="FF262626"/>
      <name val="Arial"/>
    </font>
    <font>
      <u/>
      <sz val="11"/>
      <color theme="10"/>
      <name val="Aptos Narrow"/>
    </font>
    <font>
      <sz val="11"/>
      <color rgb="FF0D0D0D"/>
      <name val="Arial"/>
    </font>
    <font>
      <sz val="11"/>
      <color rgb="FF262626"/>
      <name val="Arial"/>
    </font>
    <font>
      <sz val="11"/>
      <color rgb="FFFF0000"/>
      <name val="Arial"/>
    </font>
    <font>
      <b/>
      <sz val="11"/>
      <color rgb="FFFF0000"/>
      <name val="Arial"/>
    </font>
    <font>
      <u/>
      <sz val="9"/>
      <color rgb="FF0070C0"/>
      <name val="Arial"/>
    </font>
    <font>
      <sz val="11"/>
      <color theme="1"/>
      <name val="Aptos Narrow"/>
    </font>
    <font>
      <sz val="11"/>
      <color theme="1"/>
      <name val="Aptos Narrow"/>
      <scheme val="minor"/>
    </font>
    <font>
      <sz val="14"/>
      <color theme="1"/>
      <name val="Arial"/>
    </font>
    <font>
      <sz val="12"/>
      <color rgb="FFFF0000"/>
      <name val="Arial"/>
    </font>
    <font>
      <b/>
      <sz val="11"/>
      <color rgb="FF00146D"/>
      <name val="Arial"/>
    </font>
    <font>
      <sz val="12"/>
      <color rgb="FF00146D"/>
      <name val="Arial"/>
    </font>
    <font>
      <i/>
      <sz val="10"/>
      <color theme="1"/>
      <name val="Arial"/>
    </font>
    <font>
      <sz val="10"/>
      <color theme="1"/>
      <name val="Arial"/>
    </font>
    <font>
      <b/>
      <sz val="18"/>
      <color rgb="FF00146D"/>
      <name val="Arial"/>
    </font>
    <font>
      <i/>
      <sz val="9"/>
      <color theme="1"/>
      <name val="Arial"/>
    </font>
    <font>
      <i/>
      <sz val="12"/>
      <color theme="1"/>
      <name val="Arial"/>
    </font>
    <font>
      <sz val="11"/>
      <color rgb="FF00146D"/>
      <name val="Arial"/>
    </font>
    <font>
      <sz val="11"/>
      <color theme="4"/>
      <name val="Arial"/>
    </font>
    <font>
      <sz val="11"/>
      <color rgb="FF000000"/>
      <name val="Arial"/>
    </font>
    <font>
      <b/>
      <i/>
      <sz val="12"/>
      <color theme="1"/>
      <name val="Arial"/>
    </font>
    <font>
      <b/>
      <sz val="11"/>
      <color rgb="FF595959"/>
      <name val="Arial"/>
    </font>
    <font>
      <sz val="11"/>
      <color rgb="FF595959"/>
      <name val="Arial"/>
    </font>
    <font>
      <b/>
      <sz val="11"/>
      <color theme="1"/>
      <name val="Aptos Narrow"/>
    </font>
    <font>
      <sz val="11"/>
      <color rgb="FF3A3A3A"/>
      <name val="Arial"/>
    </font>
    <font>
      <sz val="11"/>
      <color rgb="FF3A3A3A"/>
      <name val="Aptos Narrow"/>
    </font>
    <font>
      <sz val="12"/>
      <color theme="1"/>
      <name val="Arial Nova"/>
    </font>
    <font>
      <b/>
      <sz val="12"/>
      <color theme="1"/>
      <name val="Arial Nova"/>
    </font>
    <font>
      <sz val="11"/>
      <color theme="1"/>
      <name val="Arial Nova"/>
    </font>
    <font>
      <sz val="11"/>
      <color rgb="FFFF0000"/>
      <name val="Arial Nova"/>
    </font>
    <font>
      <u/>
      <sz val="11"/>
      <color rgb="FF0070C0"/>
      <name val="Arial"/>
    </font>
    <font>
      <u/>
      <sz val="12"/>
      <color rgb="FF0070C0"/>
      <name val="Arial Nova"/>
    </font>
  </fonts>
  <fills count="15">
    <fill>
      <patternFill patternType="none"/>
    </fill>
    <fill>
      <patternFill patternType="gray125"/>
    </fill>
    <fill>
      <patternFill patternType="solid">
        <fgColor rgb="FFD3D3D3"/>
        <bgColor rgb="FFD3D3D3"/>
      </patternFill>
    </fill>
    <fill>
      <patternFill patternType="solid">
        <fgColor rgb="FFD0D0D0"/>
        <bgColor rgb="FFD0D0D0"/>
      </patternFill>
    </fill>
    <fill>
      <patternFill patternType="solid">
        <fgColor rgb="FFC1F0C8"/>
        <bgColor rgb="FFC1F0C8"/>
      </patternFill>
    </fill>
    <fill>
      <patternFill patternType="solid">
        <fgColor theme="0"/>
        <bgColor theme="0"/>
      </patternFill>
    </fill>
    <fill>
      <patternFill patternType="solid">
        <fgColor rgb="FFF2F2F2"/>
        <bgColor rgb="FFF2F2F2"/>
      </patternFill>
    </fill>
    <fill>
      <patternFill patternType="solid">
        <fgColor rgb="FF501549"/>
        <bgColor rgb="FF501549"/>
      </patternFill>
    </fill>
    <fill>
      <patternFill patternType="solid">
        <fgColor rgb="FFFAE2D5"/>
        <bgColor rgb="FFFAE2D5"/>
      </patternFill>
    </fill>
    <fill>
      <patternFill patternType="solid">
        <fgColor rgb="FFCAEDFB"/>
        <bgColor rgb="FFCAEDFB"/>
      </patternFill>
    </fill>
    <fill>
      <patternFill patternType="solid">
        <fgColor rgb="FF002060"/>
        <bgColor rgb="FF002060"/>
      </patternFill>
    </fill>
    <fill>
      <patternFill patternType="solid">
        <fgColor rgb="FFD8D8D8"/>
        <bgColor rgb="FFD8D8D8"/>
      </patternFill>
    </fill>
    <fill>
      <patternFill patternType="solid">
        <fgColor rgb="FF0E2841"/>
        <bgColor rgb="FF0E2841"/>
      </patternFill>
    </fill>
    <fill>
      <patternFill patternType="solid">
        <fgColor rgb="FF00146D"/>
        <bgColor rgb="FF00146D"/>
      </patternFill>
    </fill>
    <fill>
      <patternFill patternType="solid">
        <fgColor rgb="FFC9F1FF"/>
        <bgColor rgb="FFC9F1FF"/>
      </patternFill>
    </fill>
  </fills>
  <borders count="51">
    <border>
      <left/>
      <right/>
      <top/>
      <bottom/>
      <diagonal/>
    </border>
    <border>
      <left style="thin">
        <color theme="0"/>
      </left>
      <right style="thin">
        <color theme="0"/>
      </right>
      <top style="thin">
        <color theme="0"/>
      </top>
      <bottom style="thin">
        <color theme="0"/>
      </bottom>
      <diagonal/>
    </border>
    <border>
      <left/>
      <right/>
      <top style="thick">
        <color theme="0"/>
      </top>
      <bottom/>
      <diagonal/>
    </border>
    <border>
      <left/>
      <right style="thin">
        <color rgb="FFD0D0D0"/>
      </right>
      <top style="thin">
        <color rgb="FFD0D0D0"/>
      </top>
      <bottom style="thin">
        <color rgb="FFD0D0D0"/>
      </bottom>
      <diagonal/>
    </border>
    <border>
      <left style="thin">
        <color theme="0"/>
      </left>
      <right style="thin">
        <color theme="0"/>
      </right>
      <top style="thin">
        <color theme="0"/>
      </top>
      <bottom/>
      <diagonal/>
    </border>
    <border>
      <left style="thin">
        <color rgb="FFD0D0D0"/>
      </left>
      <right style="thin">
        <color rgb="FFD0D0D0"/>
      </right>
      <top style="thin">
        <color rgb="FFD0D0D0"/>
      </top>
      <bottom style="thin">
        <color rgb="FFD0D0D0"/>
      </bottom>
      <diagonal/>
    </border>
    <border>
      <left/>
      <right/>
      <top/>
      <bottom style="medium">
        <color rgb="FF000000"/>
      </bottom>
      <diagonal/>
    </border>
    <border>
      <left style="thin">
        <color rgb="FFD8D8D8"/>
      </left>
      <right/>
      <top style="thin">
        <color rgb="FFD8D8D8"/>
      </top>
      <bottom style="thin">
        <color rgb="FFD8D8D8"/>
      </bottom>
      <diagonal/>
    </border>
    <border>
      <left/>
      <right style="thin">
        <color rgb="FFD8D8D8"/>
      </right>
      <top style="thin">
        <color rgb="FFD8D8D8"/>
      </top>
      <bottom style="thin">
        <color rgb="FFD8D8D8"/>
      </bottom>
      <diagonal/>
    </border>
    <border>
      <left/>
      <right style="thin">
        <color rgb="FFD8D8D8"/>
      </right>
      <top/>
      <bottom/>
      <diagonal/>
    </border>
    <border>
      <left/>
      <right style="thin">
        <color rgb="FFD8D8D8"/>
      </right>
      <top/>
      <bottom style="thin">
        <color rgb="FFD8D8D8"/>
      </bottom>
      <diagonal/>
    </border>
    <border>
      <left style="thin">
        <color rgb="FFD8D8D8"/>
      </left>
      <right/>
      <top/>
      <bottom/>
      <diagonal/>
    </border>
    <border>
      <left style="thin">
        <color rgb="FFD8D8D8"/>
      </left>
      <right/>
      <top/>
      <bottom style="thin">
        <color rgb="FFD8D8D8"/>
      </bottom>
      <diagonal/>
    </border>
    <border>
      <left style="thin">
        <color rgb="FFD8D8D8"/>
      </left>
      <right/>
      <top style="thin">
        <color rgb="FFD8D8D8"/>
      </top>
      <bottom/>
      <diagonal/>
    </border>
    <border>
      <left/>
      <right style="thin">
        <color rgb="FFD8D8D8"/>
      </right>
      <top style="thin">
        <color rgb="FFD8D8D8"/>
      </top>
      <bottom/>
      <diagonal/>
    </border>
    <border>
      <left/>
      <right/>
      <top style="thin">
        <color rgb="FFBFBFBF"/>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rgb="FFD8D8D8"/>
      </top>
      <bottom/>
      <diagonal/>
    </border>
    <border>
      <left/>
      <right/>
      <top/>
      <bottom style="thin">
        <color rgb="FFD8D8D8"/>
      </bottom>
      <diagonal/>
    </border>
    <border>
      <left/>
      <right/>
      <top/>
      <bottom/>
      <diagonal/>
    </border>
    <border>
      <left/>
      <right style="thin">
        <color theme="0"/>
      </right>
      <top style="thin">
        <color rgb="FFD8D8D8"/>
      </top>
      <bottom style="thin">
        <color rgb="FFD8D8D8"/>
      </bottom>
      <diagonal/>
    </border>
    <border>
      <left style="thin">
        <color theme="0"/>
      </left>
      <right/>
      <top style="thin">
        <color theme="0"/>
      </top>
      <bottom style="thin">
        <color theme="0"/>
      </bottom>
      <diagonal/>
    </border>
    <border>
      <left/>
      <right style="thin">
        <color theme="0"/>
      </right>
      <top style="thin">
        <color rgb="FFD8D8D8"/>
      </top>
      <bottom/>
      <diagonal/>
    </border>
    <border>
      <left/>
      <right/>
      <top style="thin">
        <color theme="0"/>
      </top>
      <bottom style="thin">
        <color theme="0"/>
      </bottom>
      <diagonal/>
    </border>
    <border>
      <left/>
      <right style="thin">
        <color theme="0"/>
      </right>
      <top/>
      <bottom/>
      <diagonal/>
    </border>
    <border>
      <left/>
      <right style="thin">
        <color theme="0"/>
      </right>
      <top style="thin">
        <color rgb="FFD0D0D0"/>
      </top>
      <bottom style="thin">
        <color theme="0"/>
      </bottom>
      <diagonal/>
    </border>
    <border>
      <left style="thin">
        <color rgb="FFD0D0D0"/>
      </left>
      <right/>
      <top/>
      <bottom style="thin">
        <color rgb="FFD0D0D0"/>
      </bottom>
      <diagonal/>
    </border>
    <border>
      <left/>
      <right/>
      <top/>
      <bottom style="thin">
        <color rgb="FFD0D0D0"/>
      </bottom>
      <diagonal/>
    </border>
    <border>
      <left/>
      <right style="thin">
        <color theme="0"/>
      </right>
      <top style="thin">
        <color theme="0"/>
      </top>
      <bottom style="thin">
        <color theme="0"/>
      </bottom>
      <diagonal/>
    </border>
    <border>
      <left style="thin">
        <color rgb="FFD0D0D0"/>
      </left>
      <right/>
      <top style="thin">
        <color rgb="FFD0D0D0"/>
      </top>
      <bottom style="thin">
        <color rgb="FFD0D0D0"/>
      </bottom>
      <diagonal/>
    </border>
    <border>
      <left/>
      <right/>
      <top style="thin">
        <color rgb="FFD0D0D0"/>
      </top>
      <bottom style="thin">
        <color rgb="FFD0D0D0"/>
      </bottom>
      <diagonal/>
    </border>
    <border>
      <left/>
      <right/>
      <top/>
      <bottom style="thin">
        <color rgb="FF000000"/>
      </bottom>
      <diagonal/>
    </border>
    <border>
      <left style="thin">
        <color theme="0"/>
      </left>
      <right/>
      <top style="thin">
        <color theme="0"/>
      </top>
      <bottom style="thin">
        <color rgb="FF000000"/>
      </bottom>
      <diagonal/>
    </border>
    <border>
      <left style="thin">
        <color theme="0"/>
      </left>
      <right style="thin">
        <color theme="0"/>
      </right>
      <top style="thin">
        <color theme="0"/>
      </top>
      <bottom style="thin">
        <color rgb="FF000000"/>
      </bottom>
      <diagonal/>
    </border>
    <border>
      <left/>
      <right/>
      <top style="thin">
        <color theme="0"/>
      </top>
      <bottom/>
      <diagonal/>
    </border>
    <border>
      <left style="thin">
        <color theme="0"/>
      </left>
      <right style="thin">
        <color theme="0"/>
      </right>
      <top style="thin">
        <color rgb="FFD0D0D0"/>
      </top>
      <bottom style="thin">
        <color theme="0"/>
      </bottom>
      <diagonal/>
    </border>
    <border>
      <left style="thin">
        <color theme="0"/>
      </left>
      <right/>
      <top style="thin">
        <color rgb="FFD0D0D0"/>
      </top>
      <bottom/>
      <diagonal/>
    </border>
    <border>
      <left/>
      <right/>
      <top style="thin">
        <color rgb="FFD0D0D0"/>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rgb="FFD8D8D8"/>
      </left>
      <right style="thin">
        <color rgb="FFD8D8D8"/>
      </right>
      <top style="thin">
        <color rgb="FFD8D8D8"/>
      </top>
      <bottom style="thin">
        <color rgb="FFD8D8D8"/>
      </bottom>
      <diagonal/>
    </border>
    <border>
      <left/>
      <right/>
      <top/>
      <bottom style="thin">
        <color theme="0"/>
      </bottom>
      <diagonal/>
    </border>
    <border>
      <left/>
      <right/>
      <top style="thin">
        <color rgb="FFD8D8D8"/>
      </top>
      <bottom style="thin">
        <color rgb="FFD8D8D8"/>
      </bottom>
      <diagonal/>
    </border>
    <border>
      <left/>
      <right style="thin">
        <color rgb="FFD0D0D0"/>
      </right>
      <top/>
      <bottom style="thin">
        <color rgb="FF501549"/>
      </bottom>
      <diagonal/>
    </border>
    <border>
      <left style="thin">
        <color rgb="FFD0D0D0"/>
      </left>
      <right style="thin">
        <color rgb="FFD0D0D0"/>
      </right>
      <top/>
      <bottom/>
      <diagonal/>
    </border>
    <border>
      <left style="thin">
        <color rgb="FFD8D8D8"/>
      </left>
      <right style="thin">
        <color rgb="FFD8D8D8"/>
      </right>
      <top style="thin">
        <color rgb="FFD8D8D8"/>
      </top>
      <bottom/>
      <diagonal/>
    </border>
    <border>
      <left style="thin">
        <color rgb="FFD8D8D8"/>
      </left>
      <right style="thin">
        <color rgb="FFD8D8D8"/>
      </right>
      <top/>
      <bottom style="thin">
        <color rgb="FFD8D8D8"/>
      </bottom>
      <diagonal/>
    </border>
  </borders>
  <cellStyleXfs count="1">
    <xf numFmtId="0" fontId="0" fillId="0" borderId="0"/>
  </cellStyleXfs>
  <cellXfs count="246">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4" fillId="2" borderId="1" xfId="0" applyFont="1" applyFill="1" applyBorder="1" applyAlignment="1">
      <alignment horizontal="left" vertical="center" wrapText="1"/>
    </xf>
    <xf numFmtId="0" fontId="1" fillId="0" borderId="2" xfId="0" applyFont="1" applyBorder="1"/>
    <xf numFmtId="0" fontId="5" fillId="4" borderId="3" xfId="0" applyFont="1" applyFill="1" applyBorder="1" applyAlignment="1">
      <alignment horizontal="left" vertical="center" wrapText="1"/>
    </xf>
    <xf numFmtId="0" fontId="10" fillId="7" borderId="1" xfId="0" applyFont="1" applyFill="1" applyBorder="1" applyAlignment="1">
      <alignment vertical="center"/>
    </xf>
    <xf numFmtId="0" fontId="10" fillId="7" borderId="4" xfId="0" applyFont="1" applyFill="1" applyBorder="1" applyAlignment="1">
      <alignment vertical="center"/>
    </xf>
    <xf numFmtId="0" fontId="10" fillId="7" borderId="4" xfId="0" applyFont="1" applyFill="1" applyBorder="1" applyAlignment="1">
      <alignment horizontal="center" vertical="center" wrapText="1"/>
    </xf>
    <xf numFmtId="0" fontId="1" fillId="0" borderId="5" xfId="0" applyFont="1" applyBorder="1" applyAlignment="1">
      <alignment vertical="center"/>
    </xf>
    <xf numFmtId="0" fontId="1" fillId="0" borderId="5" xfId="0" applyFont="1" applyBorder="1" applyAlignment="1">
      <alignment horizontal="center"/>
    </xf>
    <xf numFmtId="0" fontId="6" fillId="5" borderId="1" xfId="0" applyFont="1" applyFill="1" applyBorder="1" applyAlignment="1">
      <alignment horizontal="left" vertical="center" wrapText="1"/>
    </xf>
    <xf numFmtId="0" fontId="1" fillId="0" borderId="0" xfId="0" applyFont="1" applyAlignment="1">
      <alignment vertical="center"/>
    </xf>
    <xf numFmtId="0" fontId="1" fillId="0" borderId="0" xfId="0" applyFont="1" applyAlignment="1">
      <alignment horizontal="center"/>
    </xf>
    <xf numFmtId="0" fontId="1" fillId="5" borderId="5" xfId="0" applyFont="1" applyFill="1" applyBorder="1" applyAlignment="1">
      <alignment vertical="center"/>
    </xf>
    <xf numFmtId="0" fontId="1" fillId="0" borderId="5" xfId="0" applyFont="1" applyBorder="1" applyAlignment="1">
      <alignment vertical="center" wrapText="1"/>
    </xf>
    <xf numFmtId="0" fontId="1" fillId="0" borderId="0" xfId="0" applyFont="1" applyAlignment="1">
      <alignment vertical="center" wrapText="1"/>
    </xf>
    <xf numFmtId="0" fontId="6" fillId="0" borderId="5" xfId="0" applyFont="1" applyBorder="1" applyAlignment="1">
      <alignment vertical="center" wrapText="1"/>
    </xf>
    <xf numFmtId="0" fontId="11" fillId="0" borderId="0" xfId="0" applyFont="1"/>
    <xf numFmtId="0" fontId="12" fillId="0" borderId="6" xfId="0" applyFont="1" applyBorder="1" applyAlignment="1">
      <alignment vertical="center" wrapText="1"/>
    </xf>
    <xf numFmtId="0" fontId="11" fillId="0" borderId="6" xfId="0" applyFont="1" applyBorder="1"/>
    <xf numFmtId="0" fontId="12" fillId="0" borderId="0" xfId="0" applyFont="1" applyAlignment="1">
      <alignment vertical="center" wrapText="1"/>
    </xf>
    <xf numFmtId="0" fontId="11" fillId="0" borderId="0" xfId="0" applyFont="1" applyAlignment="1">
      <alignment horizontal="left"/>
    </xf>
    <xf numFmtId="0" fontId="15" fillId="0" borderId="0" xfId="0" applyFont="1" applyAlignment="1">
      <alignment horizontal="left" vertical="top" wrapText="1"/>
    </xf>
    <xf numFmtId="0" fontId="11" fillId="0" borderId="0" xfId="0" applyFont="1" applyAlignment="1">
      <alignment horizontal="center" wrapText="1"/>
    </xf>
    <xf numFmtId="0" fontId="12" fillId="0" borderId="0" xfId="0" applyFont="1" applyAlignment="1">
      <alignment horizontal="left" vertical="center" wrapText="1"/>
    </xf>
    <xf numFmtId="0" fontId="11" fillId="4" borderId="1" xfId="0" applyFont="1" applyFill="1" applyBorder="1"/>
    <xf numFmtId="0" fontId="11" fillId="0" borderId="0" xfId="0" applyFont="1" applyAlignment="1">
      <alignment horizontal="left" vertical="center" wrapText="1"/>
    </xf>
    <xf numFmtId="0" fontId="12" fillId="0" borderId="0" xfId="0" applyFont="1" applyAlignment="1">
      <alignment horizontal="left"/>
    </xf>
    <xf numFmtId="0" fontId="11" fillId="0" borderId="0" xfId="0" applyFont="1" applyAlignment="1">
      <alignment vertical="center"/>
    </xf>
    <xf numFmtId="0" fontId="11" fillId="0" borderId="0" xfId="0" applyFont="1" applyAlignment="1">
      <alignment horizontal="left" vertical="center"/>
    </xf>
    <xf numFmtId="0" fontId="11" fillId="0" borderId="9" xfId="0" applyFont="1" applyBorder="1" applyAlignment="1">
      <alignment horizontal="left" vertical="center" wrapText="1"/>
    </xf>
    <xf numFmtId="0" fontId="16" fillId="0" borderId="0" xfId="0" applyFont="1"/>
    <xf numFmtId="0" fontId="17"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vertical="center" wrapText="1"/>
    </xf>
    <xf numFmtId="0" fontId="15" fillId="10" borderId="16" xfId="0" applyFont="1" applyFill="1" applyBorder="1" applyAlignment="1">
      <alignment wrapText="1"/>
    </xf>
    <xf numFmtId="0" fontId="15" fillId="10" borderId="17" xfId="0" applyFont="1" applyFill="1" applyBorder="1" applyAlignment="1">
      <alignment wrapText="1"/>
    </xf>
    <xf numFmtId="0" fontId="11" fillId="9" borderId="1" xfId="0" applyFont="1" applyFill="1" applyBorder="1" applyAlignment="1">
      <alignment horizontal="center" vertical="center"/>
    </xf>
    <xf numFmtId="3" fontId="11" fillId="9" borderId="1" xfId="0" applyNumberFormat="1" applyFont="1" applyFill="1" applyBorder="1" applyAlignment="1">
      <alignment horizontal="center" vertical="center"/>
    </xf>
    <xf numFmtId="9" fontId="11" fillId="4" borderId="1" xfId="0" applyNumberFormat="1" applyFont="1" applyFill="1" applyBorder="1"/>
    <xf numFmtId="0" fontId="12" fillId="0" borderId="0" xfId="0" applyFont="1" applyAlignment="1">
      <alignment vertical="center"/>
    </xf>
    <xf numFmtId="0" fontId="11" fillId="0" borderId="21" xfId="0" applyFont="1" applyBorder="1" applyAlignment="1">
      <alignment horizontal="right" vertical="center"/>
    </xf>
    <xf numFmtId="0" fontId="11" fillId="0" borderId="23" xfId="0" applyFont="1" applyBorder="1" applyAlignment="1">
      <alignment horizontal="right" vertical="center"/>
    </xf>
    <xf numFmtId="0" fontId="11" fillId="5" borderId="24" xfId="0" applyFont="1" applyFill="1" applyBorder="1"/>
    <xf numFmtId="0" fontId="12" fillId="0" borderId="0" xfId="0" applyFont="1"/>
    <xf numFmtId="0" fontId="15" fillId="10" borderId="25" xfId="0" applyFont="1" applyFill="1" applyBorder="1"/>
    <xf numFmtId="0" fontId="19" fillId="0" borderId="0" xfId="0" applyFont="1" applyAlignment="1">
      <alignment horizontal="left" vertical="top"/>
    </xf>
    <xf numFmtId="0" fontId="17" fillId="0" borderId="0" xfId="0" quotePrefix="1" applyFont="1" applyAlignment="1">
      <alignment horizontal="left" vertical="center"/>
    </xf>
    <xf numFmtId="0" fontId="11" fillId="4" borderId="4" xfId="0" applyFont="1" applyFill="1" applyBorder="1"/>
    <xf numFmtId="0" fontId="20" fillId="0" borderId="0" xfId="0" applyFont="1"/>
    <xf numFmtId="0" fontId="12" fillId="11" borderId="26" xfId="0" applyFont="1" applyFill="1" applyBorder="1" applyAlignment="1">
      <alignment vertical="center"/>
    </xf>
    <xf numFmtId="0" fontId="15" fillId="0" borderId="0" xfId="0" applyFont="1" applyAlignment="1">
      <alignment horizontal="left" vertical="center"/>
    </xf>
    <xf numFmtId="0" fontId="15" fillId="12" borderId="3" xfId="0" applyFont="1" applyFill="1" applyBorder="1" applyAlignment="1">
      <alignment horizontal="center" wrapText="1"/>
    </xf>
    <xf numFmtId="0" fontId="11" fillId="4" borderId="29" xfId="0" applyFont="1" applyFill="1" applyBorder="1" applyAlignment="1">
      <alignment horizontal="center" vertical="center"/>
    </xf>
    <xf numFmtId="0" fontId="22" fillId="0" borderId="0" xfId="0" applyFont="1" applyAlignment="1">
      <alignment horizontal="left" vertical="center"/>
    </xf>
    <xf numFmtId="0" fontId="11" fillId="9" borderId="29" xfId="0" applyFont="1" applyFill="1" applyBorder="1" applyAlignment="1">
      <alignment horizontal="center" vertical="center"/>
    </xf>
    <xf numFmtId="0" fontId="11" fillId="0" borderId="32" xfId="0" applyFont="1" applyBorder="1" applyAlignment="1">
      <alignment vertical="center"/>
    </xf>
    <xf numFmtId="0" fontId="12" fillId="4" borderId="33" xfId="0" applyFont="1" applyFill="1" applyBorder="1" applyAlignment="1">
      <alignment horizontal="center" vertical="center"/>
    </xf>
    <xf numFmtId="0" fontId="11" fillId="0" borderId="0" xfId="0" applyFont="1" applyAlignment="1">
      <alignment horizontal="center" vertical="center"/>
    </xf>
    <xf numFmtId="9" fontId="11" fillId="9" borderId="1" xfId="0" applyNumberFormat="1" applyFont="1" applyFill="1" applyBorder="1" applyAlignment="1">
      <alignment horizontal="center" vertical="center"/>
    </xf>
    <xf numFmtId="9" fontId="11" fillId="9" borderId="34"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12" fillId="0" borderId="35" xfId="0" applyFont="1" applyBorder="1" applyAlignment="1">
      <alignment horizontal="center" vertical="center"/>
    </xf>
    <xf numFmtId="0" fontId="11" fillId="0" borderId="6" xfId="0" applyFont="1" applyBorder="1" applyAlignment="1">
      <alignment horizontal="left" vertical="center"/>
    </xf>
    <xf numFmtId="0" fontId="11" fillId="0" borderId="6" xfId="0" applyFont="1" applyBorder="1" applyAlignment="1">
      <alignment vertical="center"/>
    </xf>
    <xf numFmtId="0" fontId="11" fillId="0" borderId="6" xfId="0" applyFont="1" applyBorder="1" applyAlignment="1">
      <alignment vertical="center" wrapText="1"/>
    </xf>
    <xf numFmtId="0" fontId="11" fillId="11" borderId="36" xfId="0" applyFont="1" applyFill="1" applyBorder="1" applyAlignment="1">
      <alignment vertical="center"/>
    </xf>
    <xf numFmtId="0" fontId="11" fillId="11" borderId="37" xfId="0" applyFont="1" applyFill="1" applyBorder="1" applyAlignment="1">
      <alignment vertical="center"/>
    </xf>
    <xf numFmtId="0" fontId="11" fillId="11" borderId="38" xfId="0" applyFont="1" applyFill="1" applyBorder="1" applyAlignment="1">
      <alignment vertical="center"/>
    </xf>
    <xf numFmtId="0" fontId="21" fillId="11" borderId="38" xfId="0" applyFont="1" applyFill="1" applyBorder="1" applyAlignment="1">
      <alignment vertical="center"/>
    </xf>
    <xf numFmtId="0" fontId="15" fillId="10" borderId="17" xfId="0" applyFont="1" applyFill="1" applyBorder="1"/>
    <xf numFmtId="3" fontId="11" fillId="4" borderId="1" xfId="0" applyNumberFormat="1" applyFont="1" applyFill="1" applyBorder="1"/>
    <xf numFmtId="0" fontId="11" fillId="0" borderId="0" xfId="0" applyFont="1" applyAlignment="1">
      <alignment vertical="top" wrapText="1"/>
    </xf>
    <xf numFmtId="0" fontId="1" fillId="0" borderId="0" xfId="0" applyFont="1" applyAlignment="1">
      <alignment horizontal="center" vertical="center" wrapText="1"/>
    </xf>
    <xf numFmtId="0" fontId="9" fillId="7" borderId="25" xfId="0" applyFont="1" applyFill="1" applyBorder="1" applyAlignment="1">
      <alignment horizontal="left" wrapText="1"/>
    </xf>
    <xf numFmtId="0" fontId="9" fillId="7" borderId="17" xfId="0" applyFont="1" applyFill="1" applyBorder="1" applyAlignment="1">
      <alignment horizontal="left" wrapText="1"/>
    </xf>
    <xf numFmtId="0" fontId="9" fillId="7" borderId="25" xfId="0" applyFont="1" applyFill="1" applyBorder="1" applyAlignment="1">
      <alignment horizontal="center" wrapText="1"/>
    </xf>
    <xf numFmtId="0" fontId="1" fillId="0" borderId="0" xfId="0" applyFont="1" applyAlignment="1">
      <alignment wrapText="1"/>
    </xf>
    <xf numFmtId="0" fontId="1" fillId="0" borderId="44" xfId="0" applyFont="1" applyBorder="1" applyAlignment="1">
      <alignment vertical="center" wrapText="1"/>
    </xf>
    <xf numFmtId="164" fontId="1" fillId="6" borderId="44" xfId="0" applyNumberFormat="1" applyFont="1" applyFill="1" applyBorder="1" applyAlignment="1">
      <alignment horizontal="center" vertical="center" wrapText="1"/>
    </xf>
    <xf numFmtId="0" fontId="1" fillId="0" borderId="44" xfId="0" applyFont="1" applyBorder="1" applyAlignment="1">
      <alignment vertical="center"/>
    </xf>
    <xf numFmtId="164" fontId="1" fillId="9" borderId="44" xfId="0" applyNumberFormat="1" applyFont="1" applyFill="1" applyBorder="1" applyAlignment="1">
      <alignment horizontal="center" vertical="center" wrapText="1"/>
    </xf>
    <xf numFmtId="1" fontId="1" fillId="6" borderId="44" xfId="0" applyNumberFormat="1" applyFont="1" applyFill="1" applyBorder="1" applyAlignment="1">
      <alignment horizontal="center" vertical="center" wrapText="1"/>
    </xf>
    <xf numFmtId="0" fontId="1" fillId="0" borderId="44" xfId="0" applyFont="1" applyBorder="1"/>
    <xf numFmtId="2" fontId="23" fillId="6" borderId="44" xfId="0" applyNumberFormat="1" applyFont="1" applyFill="1" applyBorder="1" applyAlignment="1">
      <alignment horizontal="center" vertical="center" wrapText="1"/>
    </xf>
    <xf numFmtId="0" fontId="1" fillId="0" borderId="44" xfId="0" applyFont="1" applyBorder="1" applyAlignment="1">
      <alignment wrapText="1"/>
    </xf>
    <xf numFmtId="9" fontId="1" fillId="0" borderId="0" xfId="0" applyNumberFormat="1" applyFont="1"/>
    <xf numFmtId="0" fontId="6" fillId="8" borderId="45" xfId="0" applyFont="1" applyFill="1" applyBorder="1" applyAlignment="1">
      <alignment vertical="center"/>
    </xf>
    <xf numFmtId="2" fontId="1" fillId="6" borderId="44" xfId="0" applyNumberFormat="1" applyFont="1" applyFill="1" applyBorder="1" applyAlignment="1">
      <alignment horizontal="center" vertical="center" wrapText="1"/>
    </xf>
    <xf numFmtId="0" fontId="6" fillId="8" borderId="24" xfId="0" applyFont="1" applyFill="1" applyBorder="1" applyAlignment="1">
      <alignment vertical="center"/>
    </xf>
    <xf numFmtId="0" fontId="1" fillId="0" borderId="0" xfId="0" applyFont="1" applyAlignment="1">
      <alignment horizontal="left" vertical="center"/>
    </xf>
    <xf numFmtId="0" fontId="25" fillId="0" borderId="0" xfId="0" applyFont="1"/>
    <xf numFmtId="0" fontId="15" fillId="7" borderId="47" xfId="0" applyFont="1" applyFill="1" applyBorder="1" applyAlignment="1">
      <alignment horizontal="left" vertical="center"/>
    </xf>
    <xf numFmtId="0" fontId="15" fillId="7" borderId="48" xfId="0" applyFont="1" applyFill="1" applyBorder="1" applyAlignment="1">
      <alignment horizontal="left" vertical="center"/>
    </xf>
    <xf numFmtId="0" fontId="12" fillId="8" borderId="45" xfId="0" applyFont="1" applyFill="1" applyBorder="1"/>
    <xf numFmtId="0" fontId="11" fillId="0" borderId="0" xfId="0" applyFont="1" applyAlignment="1">
      <alignment wrapText="1"/>
    </xf>
    <xf numFmtId="0" fontId="26" fillId="0" borderId="0" xfId="0" applyFont="1"/>
    <xf numFmtId="3" fontId="28" fillId="5" borderId="44" xfId="0" applyNumberFormat="1" applyFont="1" applyFill="1" applyBorder="1" applyAlignment="1">
      <alignment vertical="center"/>
    </xf>
    <xf numFmtId="3" fontId="36" fillId="5" borderId="44" xfId="0" applyNumberFormat="1" applyFont="1" applyFill="1" applyBorder="1" applyAlignment="1">
      <alignment horizontal="center" vertical="center"/>
    </xf>
    <xf numFmtId="0" fontId="5" fillId="0" borderId="3" xfId="0" applyFont="1" applyBorder="1" applyAlignment="1">
      <alignment horizontal="left" vertical="center" wrapText="1"/>
    </xf>
    <xf numFmtId="0" fontId="7" fillId="0" borderId="3" xfId="0" applyFont="1" applyBorder="1" applyAlignment="1">
      <alignment vertical="center"/>
    </xf>
    <xf numFmtId="0" fontId="2" fillId="0" borderId="3" xfId="0" applyFont="1" applyBorder="1" applyAlignment="1">
      <alignment horizontal="left" vertical="center" wrapText="1"/>
    </xf>
    <xf numFmtId="0" fontId="9" fillId="5" borderId="20" xfId="0" applyFont="1" applyFill="1" applyBorder="1" applyAlignment="1">
      <alignment horizontal="left" wrapText="1"/>
    </xf>
    <xf numFmtId="0" fontId="6" fillId="5" borderId="20" xfId="0" applyFont="1" applyFill="1" applyBorder="1" applyAlignment="1">
      <alignment horizontal="left" wrapText="1"/>
    </xf>
    <xf numFmtId="0" fontId="6" fillId="6" borderId="20" xfId="0" applyFont="1" applyFill="1" applyBorder="1" applyAlignment="1">
      <alignment horizontal="left" wrapText="1"/>
    </xf>
    <xf numFmtId="0" fontId="1" fillId="6" borderId="20" xfId="0" applyFont="1" applyFill="1" applyBorder="1" applyAlignment="1">
      <alignment horizontal="left" vertical="top"/>
    </xf>
    <xf numFmtId="0" fontId="6" fillId="6" borderId="20" xfId="0" applyFont="1" applyFill="1" applyBorder="1" applyAlignment="1">
      <alignment horizontal="left" vertical="center"/>
    </xf>
    <xf numFmtId="0" fontId="1" fillId="6" borderId="20" xfId="0" applyFont="1" applyFill="1" applyBorder="1" applyAlignment="1">
      <alignment horizontal="left" vertical="center"/>
    </xf>
    <xf numFmtId="0" fontId="1" fillId="4" borderId="20" xfId="0" applyFont="1" applyFill="1" applyBorder="1"/>
    <xf numFmtId="0" fontId="11" fillId="4" borderId="20" xfId="0" applyFont="1" applyFill="1" applyBorder="1"/>
    <xf numFmtId="0" fontId="1" fillId="9" borderId="20" xfId="0" applyFont="1" applyFill="1" applyBorder="1"/>
    <xf numFmtId="0" fontId="11" fillId="9" borderId="20" xfId="0" applyFont="1" applyFill="1" applyBorder="1"/>
    <xf numFmtId="0" fontId="13" fillId="10" borderId="20" xfId="0" applyFont="1" applyFill="1" applyBorder="1"/>
    <xf numFmtId="0" fontId="14" fillId="10" borderId="20" xfId="0" applyFont="1" applyFill="1" applyBorder="1"/>
    <xf numFmtId="0" fontId="12" fillId="11" borderId="20" xfId="0" applyFont="1" applyFill="1" applyBorder="1" applyAlignment="1">
      <alignment vertical="center"/>
    </xf>
    <xf numFmtId="0" fontId="15" fillId="0" borderId="38" xfId="0" applyFont="1" applyBorder="1" applyAlignment="1">
      <alignment horizontal="left" vertical="top" wrapText="1"/>
    </xf>
    <xf numFmtId="0" fontId="12" fillId="0" borderId="45" xfId="0" applyFont="1" applyBorder="1"/>
    <xf numFmtId="0" fontId="15" fillId="10" borderId="20" xfId="0" applyFont="1" applyFill="1" applyBorder="1"/>
    <xf numFmtId="0" fontId="11" fillId="4" borderId="22" xfId="0" applyFont="1" applyFill="1" applyBorder="1"/>
    <xf numFmtId="0" fontId="15" fillId="5" borderId="20" xfId="0" applyFont="1" applyFill="1" applyBorder="1"/>
    <xf numFmtId="0" fontId="12" fillId="8" borderId="20" xfId="0" applyFont="1" applyFill="1" applyBorder="1" applyAlignment="1">
      <alignment vertical="center" wrapText="1"/>
    </xf>
    <xf numFmtId="0" fontId="11" fillId="4" borderId="20" xfId="0" applyFont="1" applyFill="1" applyBorder="1" applyAlignment="1">
      <alignment horizontal="left"/>
    </xf>
    <xf numFmtId="0" fontId="11" fillId="5" borderId="20" xfId="0" applyFont="1" applyFill="1" applyBorder="1"/>
    <xf numFmtId="0" fontId="11" fillId="0" borderId="25" xfId="0" applyFont="1" applyBorder="1" applyAlignment="1">
      <alignment vertical="center"/>
    </xf>
    <xf numFmtId="0" fontId="15" fillId="10" borderId="39" xfId="0" applyFont="1" applyFill="1" applyBorder="1"/>
    <xf numFmtId="0" fontId="11" fillId="5" borderId="35" xfId="0" applyFont="1" applyFill="1" applyBorder="1"/>
    <xf numFmtId="0" fontId="11" fillId="11" borderId="39" xfId="0" applyFont="1" applyFill="1" applyBorder="1" applyAlignment="1">
      <alignment vertical="center"/>
    </xf>
    <xf numFmtId="0" fontId="11" fillId="11" borderId="20" xfId="0" applyFont="1" applyFill="1" applyBorder="1" applyAlignment="1">
      <alignment vertical="center"/>
    </xf>
    <xf numFmtId="0" fontId="11" fillId="5" borderId="20" xfId="0" applyFont="1" applyFill="1" applyBorder="1" applyAlignment="1">
      <alignment vertical="center"/>
    </xf>
    <xf numFmtId="0" fontId="21" fillId="5" borderId="20" xfId="0" applyFont="1" applyFill="1" applyBorder="1"/>
    <xf numFmtId="0" fontId="15" fillId="0" borderId="39" xfId="0" applyFont="1" applyBorder="1"/>
    <xf numFmtId="0" fontId="12" fillId="4" borderId="22" xfId="0" applyFont="1" applyFill="1" applyBorder="1" applyAlignment="1">
      <alignment horizontal="center" vertical="center"/>
    </xf>
    <xf numFmtId="0" fontId="12" fillId="9" borderId="20" xfId="0" applyFont="1" applyFill="1" applyBorder="1" applyAlignment="1">
      <alignment horizontal="center" vertical="center"/>
    </xf>
    <xf numFmtId="0" fontId="12" fillId="8" borderId="20" xfId="0" applyFont="1" applyFill="1" applyBorder="1" applyAlignment="1">
      <alignment horizontal="center" vertical="center"/>
    </xf>
    <xf numFmtId="9" fontId="11" fillId="9" borderId="20" xfId="0" applyNumberFormat="1" applyFont="1" applyFill="1" applyBorder="1" applyAlignment="1">
      <alignment horizontal="center" vertical="center"/>
    </xf>
    <xf numFmtId="0" fontId="6" fillId="6" borderId="20" xfId="0" applyFont="1" applyFill="1" applyBorder="1" applyAlignment="1">
      <alignment horizontal="left" vertical="center" wrapText="1"/>
    </xf>
    <xf numFmtId="0" fontId="9" fillId="7" borderId="39" xfId="0" applyFont="1" applyFill="1" applyBorder="1" applyAlignment="1">
      <alignment wrapText="1"/>
    </xf>
    <xf numFmtId="0" fontId="9" fillId="7" borderId="39" xfId="0" applyFont="1" applyFill="1" applyBorder="1" applyAlignment="1">
      <alignment horizontal="left" wrapText="1"/>
    </xf>
    <xf numFmtId="0" fontId="6" fillId="8" borderId="22" xfId="0" applyFont="1" applyFill="1" applyBorder="1" applyAlignment="1">
      <alignment horizontal="left" vertical="center" wrapText="1"/>
    </xf>
    <xf numFmtId="0" fontId="9" fillId="10" borderId="20" xfId="0" applyFont="1" applyFill="1" applyBorder="1"/>
    <xf numFmtId="2" fontId="1" fillId="6" borderId="49" xfId="0" applyNumberFormat="1" applyFont="1" applyFill="1" applyBorder="1" applyAlignment="1">
      <alignment horizontal="center" vertical="center" wrapText="1"/>
    </xf>
    <xf numFmtId="0" fontId="15" fillId="7" borderId="20" xfId="0" applyFont="1" applyFill="1" applyBorder="1" applyAlignment="1">
      <alignment horizontal="left" vertical="center"/>
    </xf>
    <xf numFmtId="0" fontId="12" fillId="8" borderId="20" xfId="0" applyFont="1" applyFill="1" applyBorder="1"/>
    <xf numFmtId="0" fontId="1" fillId="6" borderId="20" xfId="0" applyFont="1" applyFill="1" applyBorder="1"/>
    <xf numFmtId="0" fontId="27" fillId="6" borderId="20" xfId="0" applyFont="1" applyFill="1" applyBorder="1"/>
    <xf numFmtId="0" fontId="12" fillId="6" borderId="20" xfId="0" applyFont="1" applyFill="1" applyBorder="1"/>
    <xf numFmtId="0" fontId="11" fillId="6" borderId="20" xfId="0" applyFont="1" applyFill="1" applyBorder="1"/>
    <xf numFmtId="0" fontId="28" fillId="6" borderId="20" xfId="0" applyFont="1" applyFill="1" applyBorder="1"/>
    <xf numFmtId="0" fontId="29" fillId="6" borderId="20" xfId="0" applyFont="1" applyFill="1" applyBorder="1"/>
    <xf numFmtId="0" fontId="30" fillId="6" borderId="20" xfId="0" applyFont="1" applyFill="1" applyBorder="1" applyAlignment="1">
      <alignment vertical="top"/>
    </xf>
    <xf numFmtId="0" fontId="31" fillId="6" borderId="20" xfId="0" applyFont="1" applyFill="1" applyBorder="1" applyAlignment="1">
      <alignment vertical="top"/>
    </xf>
    <xf numFmtId="0" fontId="31" fillId="6" borderId="20" xfId="0" applyFont="1" applyFill="1" applyBorder="1"/>
    <xf numFmtId="0" fontId="16" fillId="6" borderId="20" xfId="0" applyFont="1" applyFill="1" applyBorder="1" applyAlignment="1">
      <alignment horizontal="left" vertical="top"/>
    </xf>
    <xf numFmtId="0" fontId="34" fillId="6" borderId="20" xfId="0" applyFont="1" applyFill="1" applyBorder="1" applyAlignment="1">
      <alignment vertical="center" wrapText="1"/>
    </xf>
    <xf numFmtId="0" fontId="30" fillId="6" borderId="20" xfId="0" applyFont="1" applyFill="1" applyBorder="1" applyAlignment="1">
      <alignment horizontal="left" vertical="center"/>
    </xf>
    <xf numFmtId="0" fontId="35" fillId="6" borderId="20" xfId="0" applyFont="1" applyFill="1" applyBorder="1"/>
    <xf numFmtId="0" fontId="34" fillId="6" borderId="20" xfId="0" applyFont="1" applyFill="1" applyBorder="1"/>
    <xf numFmtId="0" fontId="11" fillId="6" borderId="20" xfId="0" applyFont="1" applyFill="1" applyBorder="1" applyAlignment="1">
      <alignment horizontal="right"/>
    </xf>
    <xf numFmtId="0" fontId="24" fillId="5" borderId="20" xfId="0" applyFont="1" applyFill="1" applyBorder="1"/>
    <xf numFmtId="0" fontId="24" fillId="6" borderId="20" xfId="0" applyFont="1" applyFill="1" applyBorder="1"/>
    <xf numFmtId="0" fontId="39" fillId="6" borderId="20" xfId="0" applyFont="1" applyFill="1" applyBorder="1" applyAlignment="1">
      <alignment vertical="center"/>
    </xf>
    <xf numFmtId="0" fontId="40" fillId="6" borderId="20" xfId="0" applyFont="1" applyFill="1" applyBorder="1"/>
    <xf numFmtId="0" fontId="11" fillId="6" borderId="20" xfId="0" applyFont="1" applyFill="1" applyBorder="1" applyAlignment="1">
      <alignment wrapText="1"/>
    </xf>
    <xf numFmtId="9" fontId="40" fillId="6" borderId="20" xfId="0" applyNumberFormat="1" applyFont="1" applyFill="1" applyBorder="1"/>
    <xf numFmtId="0" fontId="40" fillId="6" borderId="20" xfId="0" applyFont="1" applyFill="1" applyBorder="1" applyAlignment="1">
      <alignment wrapText="1"/>
    </xf>
    <xf numFmtId="0" fontId="41" fillId="6" borderId="20" xfId="0" applyFont="1" applyFill="1" applyBorder="1" applyAlignment="1">
      <alignment vertical="center"/>
    </xf>
    <xf numFmtId="0" fontId="42" fillId="6" borderId="20" xfId="0" applyFont="1" applyFill="1" applyBorder="1"/>
    <xf numFmtId="0" fontId="40" fillId="6" borderId="20" xfId="0" applyFont="1" applyFill="1" applyBorder="1" applyAlignment="1">
      <alignment horizontal="right"/>
    </xf>
    <xf numFmtId="0" fontId="42" fillId="6" borderId="20" xfId="0" applyFont="1" applyFill="1" applyBorder="1" applyAlignment="1">
      <alignment horizontal="right"/>
    </xf>
    <xf numFmtId="9" fontId="42" fillId="6" borderId="20" xfId="0" applyNumberFormat="1" applyFont="1" applyFill="1" applyBorder="1"/>
    <xf numFmtId="0" fontId="43" fillId="6" borderId="20" xfId="0" applyFont="1" applyFill="1" applyBorder="1"/>
    <xf numFmtId="0" fontId="6" fillId="3" borderId="4" xfId="0" applyFont="1" applyFill="1" applyBorder="1" applyAlignment="1">
      <alignment horizontal="left" vertical="center"/>
    </xf>
    <xf numFmtId="0" fontId="6" fillId="8" borderId="4" xfId="0" applyFont="1" applyFill="1" applyBorder="1" applyAlignment="1">
      <alignment horizontal="left" vertical="center" wrapText="1"/>
    </xf>
    <xf numFmtId="0" fontId="1" fillId="8" borderId="4" xfId="0" applyFont="1" applyFill="1" applyBorder="1" applyAlignment="1">
      <alignment horizontal="left" vertical="center" wrapText="1"/>
    </xf>
    <xf numFmtId="0" fontId="6" fillId="6" borderId="20" xfId="0" applyFont="1" applyFill="1" applyBorder="1" applyAlignment="1">
      <alignment horizontal="left" wrapText="1"/>
    </xf>
    <xf numFmtId="0" fontId="6" fillId="8" borderId="40" xfId="0" applyFont="1" applyFill="1" applyBorder="1" applyAlignment="1">
      <alignment horizontal="left" vertical="center" wrapText="1"/>
    </xf>
    <xf numFmtId="0" fontId="12" fillId="8" borderId="35" xfId="0" applyFont="1" applyFill="1" applyBorder="1" applyAlignment="1">
      <alignment horizontal="center" vertical="center" wrapText="1"/>
    </xf>
    <xf numFmtId="0" fontId="12" fillId="8" borderId="20" xfId="0" applyFont="1" applyFill="1" applyBorder="1" applyAlignment="1">
      <alignment horizontal="center" vertical="center"/>
    </xf>
    <xf numFmtId="0" fontId="12" fillId="8" borderId="35" xfId="0" applyFont="1" applyFill="1" applyBorder="1" applyAlignment="1">
      <alignment vertical="center" wrapText="1"/>
    </xf>
    <xf numFmtId="0" fontId="12" fillId="8" borderId="20" xfId="0" applyFont="1" applyFill="1" applyBorder="1" applyAlignment="1">
      <alignment horizontal="center" vertical="center" wrapText="1"/>
    </xf>
    <xf numFmtId="0" fontId="12" fillId="8" borderId="35" xfId="0" applyFont="1" applyFill="1" applyBorder="1" applyAlignment="1">
      <alignment horizontal="center" vertical="center"/>
    </xf>
    <xf numFmtId="0" fontId="11" fillId="5" borderId="40" xfId="0" applyFont="1" applyFill="1" applyBorder="1" applyAlignment="1">
      <alignment horizontal="left" vertical="center" wrapText="1"/>
    </xf>
    <xf numFmtId="0" fontId="16" fillId="4" borderId="22" xfId="0" applyFont="1" applyFill="1" applyBorder="1" applyAlignment="1">
      <alignment horizontal="left" vertical="center" wrapText="1"/>
    </xf>
    <xf numFmtId="0" fontId="15" fillId="12" borderId="27" xfId="0" applyFont="1" applyFill="1" applyBorder="1" applyAlignment="1">
      <alignment horizontal="center"/>
    </xf>
    <xf numFmtId="0" fontId="11" fillId="5" borderId="30" xfId="0" applyFont="1" applyFill="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6" fillId="5" borderId="20" xfId="0" applyFont="1" applyFill="1" applyBorder="1" applyAlignment="1">
      <alignment horizontal="left" vertical="center" wrapText="1"/>
    </xf>
    <xf numFmtId="0" fontId="11" fillId="0" borderId="39" xfId="0" applyFont="1" applyBorder="1" applyAlignment="1">
      <alignment horizontal="left" vertical="center" wrapText="1"/>
    </xf>
    <xf numFmtId="0" fontId="15" fillId="10" borderId="39" xfId="0" applyFont="1" applyFill="1" applyBorder="1" applyAlignment="1">
      <alignment horizontal="center"/>
    </xf>
    <xf numFmtId="0" fontId="11" fillId="5" borderId="40" xfId="0" applyFont="1" applyFill="1" applyBorder="1" applyAlignment="1">
      <alignment horizontal="left" vertical="top" wrapText="1"/>
    </xf>
    <xf numFmtId="0" fontId="15" fillId="10" borderId="13" xfId="0" applyFont="1" applyFill="1" applyBorder="1" applyAlignment="1">
      <alignment horizontal="center" vertical="center" wrapText="1"/>
    </xf>
    <xf numFmtId="0" fontId="11" fillId="0" borderId="15" xfId="0" applyFont="1" applyBorder="1" applyAlignment="1">
      <alignment horizontal="left" vertical="center" wrapText="1"/>
    </xf>
    <xf numFmtId="0" fontId="11" fillId="4" borderId="22" xfId="0" applyFont="1" applyFill="1" applyBorder="1" applyAlignment="1">
      <alignment horizontal="left" vertical="center" wrapText="1"/>
    </xf>
    <xf numFmtId="0" fontId="15" fillId="10" borderId="37" xfId="0" applyFont="1" applyFill="1" applyBorder="1" applyAlignment="1">
      <alignment horizontal="center"/>
    </xf>
    <xf numFmtId="0" fontId="18" fillId="5" borderId="18" xfId="0" applyFont="1" applyFill="1" applyBorder="1" applyAlignment="1">
      <alignment horizontal="left" vertical="center" wrapText="1"/>
    </xf>
    <xf numFmtId="0" fontId="15" fillId="10" borderId="20" xfId="0" applyFont="1" applyFill="1" applyBorder="1" applyAlignment="1">
      <alignment horizontal="left"/>
    </xf>
    <xf numFmtId="0" fontId="11" fillId="5" borderId="20" xfId="0" applyFont="1" applyFill="1" applyBorder="1" applyAlignment="1">
      <alignment wrapText="1"/>
    </xf>
    <xf numFmtId="0" fontId="16" fillId="4" borderId="40" xfId="0" applyFont="1" applyFill="1" applyBorder="1" applyAlignment="1">
      <alignment horizontal="left" vertical="center" wrapText="1"/>
    </xf>
    <xf numFmtId="0" fontId="15" fillId="10" borderId="7"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0" borderId="18" xfId="0" applyFont="1" applyBorder="1" applyAlignment="1">
      <alignment horizontal="left" vertical="center" wrapText="1"/>
    </xf>
    <xf numFmtId="0" fontId="11" fillId="5" borderId="13" xfId="0" applyFont="1" applyFill="1" applyBorder="1" applyAlignment="1">
      <alignment horizontal="left" vertical="center" wrapText="1"/>
    </xf>
    <xf numFmtId="0" fontId="11" fillId="0" borderId="13" xfId="0" applyFont="1" applyBorder="1" applyAlignment="1">
      <alignment horizontal="left" vertical="center" wrapText="1"/>
    </xf>
    <xf numFmtId="0" fontId="1" fillId="9" borderId="20" xfId="0" applyFont="1" applyFill="1" applyBorder="1" applyAlignment="1">
      <alignment horizontal="left" vertical="center"/>
    </xf>
    <xf numFmtId="0" fontId="1" fillId="6" borderId="7" xfId="0" applyFont="1" applyFill="1" applyBorder="1" applyAlignment="1">
      <alignment horizontal="left" vertical="center" wrapText="1"/>
    </xf>
    <xf numFmtId="0" fontId="24" fillId="0" borderId="7" xfId="0" applyFont="1" applyBorder="1" applyAlignment="1">
      <alignment wrapText="1"/>
    </xf>
    <xf numFmtId="0" fontId="11" fillId="8" borderId="20" xfId="0" applyFont="1" applyFill="1" applyBorder="1" applyAlignment="1">
      <alignment horizontal="left" vertical="center"/>
    </xf>
    <xf numFmtId="0" fontId="11" fillId="6" borderId="20" xfId="0" applyFont="1" applyFill="1" applyBorder="1" applyAlignment="1">
      <alignment horizontal="left" vertical="center" wrapText="1"/>
    </xf>
    <xf numFmtId="0" fontId="30" fillId="5" borderId="13" xfId="0" applyFont="1" applyFill="1" applyBorder="1" applyAlignment="1">
      <alignment horizontal="left" vertical="top"/>
    </xf>
    <xf numFmtId="3" fontId="32" fillId="5" borderId="13" xfId="0" applyNumberFormat="1" applyFont="1" applyFill="1" applyBorder="1" applyAlignment="1">
      <alignment horizontal="center" vertical="center"/>
    </xf>
    <xf numFmtId="0" fontId="37" fillId="6" borderId="20" xfId="0" applyFont="1" applyFill="1" applyBorder="1" applyAlignment="1">
      <alignment horizontal="right" wrapText="1"/>
    </xf>
    <xf numFmtId="3" fontId="36" fillId="5" borderId="49" xfId="0" applyNumberFormat="1" applyFont="1" applyFill="1" applyBorder="1" applyAlignment="1">
      <alignment horizontal="center" vertical="center"/>
    </xf>
    <xf numFmtId="9" fontId="38" fillId="6" borderId="20" xfId="0" applyNumberFormat="1" applyFont="1" applyFill="1" applyBorder="1" applyAlignment="1">
      <alignment horizontal="center" vertical="center"/>
    </xf>
    <xf numFmtId="0" fontId="33" fillId="6" borderId="20" xfId="0" applyFont="1" applyFill="1" applyBorder="1" applyAlignment="1">
      <alignment horizontal="left" vertical="center" wrapText="1"/>
    </xf>
    <xf numFmtId="0" fontId="30" fillId="6" borderId="20" xfId="0" applyFont="1" applyFill="1" applyBorder="1" applyAlignment="1">
      <alignment horizontal="left" vertical="center" wrapText="1"/>
    </xf>
    <xf numFmtId="0" fontId="10" fillId="13" borderId="20" xfId="0" applyFont="1" applyFill="1" applyBorder="1" applyAlignment="1">
      <alignment horizontal="center" vertical="center"/>
    </xf>
    <xf numFmtId="0" fontId="11" fillId="14" borderId="20" xfId="0" applyFont="1" applyFill="1" applyBorder="1" applyAlignment="1">
      <alignment horizontal="center" vertical="center" wrapText="1"/>
    </xf>
    <xf numFmtId="0" fontId="8" fillId="0" borderId="17" xfId="0" applyFont="1" applyBorder="1" applyAlignment="1"/>
    <xf numFmtId="0" fontId="8" fillId="0" borderId="16" xfId="0" applyFont="1" applyBorder="1" applyAlignment="1"/>
    <xf numFmtId="0" fontId="8" fillId="0" borderId="20" xfId="0" applyFont="1" applyBorder="1" applyAlignment="1"/>
    <xf numFmtId="0" fontId="0" fillId="0" borderId="0" xfId="0" applyAlignment="1"/>
    <xf numFmtId="0" fontId="8" fillId="0" borderId="39" xfId="0" applyFont="1" applyBorder="1" applyAlignment="1"/>
    <xf numFmtId="0" fontId="8" fillId="0" borderId="42" xfId="0" applyFont="1" applyBorder="1" applyAlignment="1"/>
    <xf numFmtId="0" fontId="8" fillId="0" borderId="8" xfId="0" applyFont="1" applyBorder="1" applyAlignment="1"/>
    <xf numFmtId="0" fontId="8" fillId="0" borderId="14" xfId="0" applyFont="1" applyBorder="1" applyAlignment="1"/>
    <xf numFmtId="0" fontId="8" fillId="0" borderId="9" xfId="0" applyFont="1" applyBorder="1" applyAlignment="1"/>
    <xf numFmtId="0" fontId="8" fillId="0" borderId="19" xfId="0" applyFont="1" applyBorder="1" applyAlignment="1"/>
    <xf numFmtId="0" fontId="8" fillId="0" borderId="10" xfId="0" applyFont="1" applyBorder="1" applyAlignment="1"/>
    <xf numFmtId="0" fontId="8" fillId="0" borderId="11" xfId="0" applyFont="1" applyBorder="1" applyAlignment="1"/>
    <xf numFmtId="0" fontId="8" fillId="0" borderId="12" xfId="0" applyFont="1" applyBorder="1" applyAlignment="1"/>
    <xf numFmtId="0" fontId="8" fillId="0" borderId="15" xfId="0" applyFont="1" applyBorder="1" applyAlignment="1"/>
    <xf numFmtId="0" fontId="8" fillId="0" borderId="38" xfId="0" applyFont="1" applyBorder="1" applyAlignment="1"/>
    <xf numFmtId="0" fontId="8" fillId="0" borderId="24" xfId="0" applyFont="1" applyBorder="1" applyAlignment="1"/>
    <xf numFmtId="0" fontId="8" fillId="0" borderId="35" xfId="0" applyFont="1" applyBorder="1" applyAlignment="1"/>
    <xf numFmtId="0" fontId="8" fillId="0" borderId="45" xfId="0" applyFont="1" applyBorder="1" applyAlignment="1"/>
    <xf numFmtId="0" fontId="8" fillId="0" borderId="28" xfId="0" applyFont="1" applyBorder="1" applyAlignment="1"/>
    <xf numFmtId="0" fontId="8" fillId="0" borderId="31" xfId="0" applyFont="1" applyBorder="1" applyAlignment="1"/>
    <xf numFmtId="0" fontId="8" fillId="0" borderId="41" xfId="0" applyFont="1" applyBorder="1" applyAlignment="1"/>
    <xf numFmtId="0" fontId="8" fillId="0" borderId="43" xfId="0" applyFont="1" applyBorder="1" applyAlignment="1"/>
    <xf numFmtId="0" fontId="8" fillId="0" borderId="25" xfId="0" applyFont="1" applyBorder="1" applyAlignment="1"/>
    <xf numFmtId="0" fontId="8" fillId="0" borderId="46" xfId="0" applyFont="1" applyBorder="1" applyAlignment="1"/>
    <xf numFmtId="0" fontId="8" fillId="0" borderId="18" xfId="0" applyFont="1" applyBorder="1" applyAlignment="1"/>
    <xf numFmtId="0" fontId="8" fillId="0" borderId="5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1" i="0">
                <a:solidFill>
                  <a:srgbClr val="757575"/>
                </a:solidFill>
                <a:latin typeface="Aptos Display"/>
              </a:defRPr>
            </a:pPr>
            <a:r>
              <a:rPr lang="en-US" sz="1100" b="1" i="0">
                <a:solidFill>
                  <a:srgbClr val="757575"/>
                </a:solidFill>
                <a:latin typeface="Aptos Display"/>
              </a:rPr>
              <a:t>Earnings of Waste Pickers relative to a Living Income
In local currency / month per waste picker</a:t>
            </a:r>
          </a:p>
        </c:rich>
      </c:tx>
      <c:layout>
        <c:manualLayout>
          <c:xMode val="edge"/>
          <c:yMode val="edge"/>
          <c:x val="4.6674746024590381E-2"/>
          <c:y val="2.6693446068318954E-2"/>
        </c:manualLayout>
      </c:layout>
      <c:overlay val="0"/>
    </c:title>
    <c:autoTitleDeleted val="0"/>
    <c:plotArea>
      <c:layout/>
      <c:barChart>
        <c:barDir val="col"/>
        <c:grouping val="stacked"/>
        <c:varyColors val="1"/>
        <c:ser>
          <c:idx val="0"/>
          <c:order val="0"/>
          <c:tx>
            <c:v>Current earnings</c:v>
          </c:tx>
          <c:spPr>
            <a:solidFill>
              <a:srgbClr val="E97132"/>
            </a:solidFill>
            <a:ln cmpd="sng">
              <a:solidFill>
                <a:srgbClr val="000000"/>
              </a:solidFill>
            </a:ln>
          </c:spPr>
          <c:invertIfNegative val="1"/>
          <c:dPt>
            <c:idx val="0"/>
            <c:invertIfNegative val="1"/>
            <c:bubble3D val="0"/>
            <c:spPr>
              <a:solidFill>
                <a:srgbClr val="FFC5C6"/>
              </a:solidFill>
              <a:ln cmpd="sng">
                <a:solidFill>
                  <a:srgbClr val="000000"/>
                </a:solidFill>
              </a:ln>
            </c:spPr>
            <c:extLst>
              <c:ext xmlns:c16="http://schemas.microsoft.com/office/drawing/2014/chart" uri="{C3380CC4-5D6E-409C-BE32-E72D297353CC}">
                <c16:uniqueId val="{00000001-402F-4EAA-992F-F08C0846201B}"/>
              </c:ext>
            </c:extLst>
          </c:dPt>
          <c:dPt>
            <c:idx val="1"/>
            <c:invertIfNegative val="1"/>
            <c:bubble3D val="0"/>
            <c:spPr>
              <a:solidFill>
                <a:srgbClr val="FFC5C6"/>
              </a:solidFill>
              <a:ln cmpd="sng">
                <a:solidFill>
                  <a:srgbClr val="000000"/>
                </a:solidFill>
              </a:ln>
            </c:spPr>
            <c:extLst>
              <c:ext xmlns:c16="http://schemas.microsoft.com/office/drawing/2014/chart" uri="{C3380CC4-5D6E-409C-BE32-E72D297353CC}">
                <c16:uniqueId val="{00000003-402F-4EAA-992F-F08C0846201B}"/>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General</c:formatCode>
                <c:ptCount val="4"/>
                <c:pt idx="0">
                  <c:v>7000</c:v>
                </c:pt>
                <c:pt idx="1">
                  <c:v>15000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402F-4EAA-992F-F08C0846201B}"/>
            </c:ext>
          </c:extLst>
        </c:ser>
        <c:ser>
          <c:idx val="1"/>
          <c:order val="1"/>
          <c:tx>
            <c:v>Living Income</c:v>
          </c:tx>
          <c:spPr>
            <a:solidFill>
              <a:srgbClr val="D1E486"/>
            </a:solidFill>
            <a:ln cmpd="sng">
              <a:solidFill>
                <a:srgbClr val="000000"/>
              </a:solidFill>
            </a:ln>
          </c:spPr>
          <c:invertIfNegative val="1"/>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General</c:formatCode>
                <c:ptCount val="4"/>
                <c:pt idx="2">
                  <c:v>25000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402F-4EAA-992F-F08C0846201B}"/>
            </c:ext>
          </c:extLst>
        </c:ser>
        <c:ser>
          <c:idx val="2"/>
          <c:order val="2"/>
          <c:tx>
            <c:v>Benchmark</c:v>
          </c:tx>
          <c:spPr>
            <a:solidFill>
              <a:srgbClr val="FFF299"/>
            </a:solidFill>
            <a:ln cmpd="sng">
              <a:solidFill>
                <a:srgbClr val="000000"/>
              </a:solidFill>
            </a:ln>
          </c:spPr>
          <c:invertIfNegative val="1"/>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General</c:formatCode>
                <c:ptCount val="4"/>
                <c:pt idx="3">
                  <c:v>18000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402F-4EAA-992F-F08C0846201B}"/>
            </c:ext>
          </c:extLst>
        </c:ser>
        <c:dLbls>
          <c:showLegendKey val="0"/>
          <c:showVal val="0"/>
          <c:showCatName val="0"/>
          <c:showSerName val="0"/>
          <c:showPercent val="0"/>
          <c:showBubbleSize val="0"/>
        </c:dLbls>
        <c:gapWidth val="150"/>
        <c:overlap val="100"/>
        <c:axId val="2055212537"/>
        <c:axId val="393833058"/>
      </c:barChart>
      <c:lineChart>
        <c:grouping val="standard"/>
        <c:varyColors val="1"/>
        <c:ser>
          <c:idx val="3"/>
          <c:order val="3"/>
          <c:tx>
            <c:v>Poverty line (World Bank)</c:v>
          </c:tx>
          <c:spPr>
            <a:ln w="19050" cmpd="sng">
              <a:solidFill>
                <a:schemeClr val="accent4"/>
              </a:solidFill>
              <a:prstDash val="dash"/>
            </a:ln>
          </c:spPr>
          <c:marker>
            <c:symbol val="none"/>
          </c:marker>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General</c:formatCode>
                <c:ptCount val="4"/>
                <c:pt idx="0">
                  <c:v>5000</c:v>
                </c:pt>
                <c:pt idx="1">
                  <c:v>5000</c:v>
                </c:pt>
                <c:pt idx="2">
                  <c:v>5000</c:v>
                </c:pt>
                <c:pt idx="3">
                  <c:v>5000</c:v>
                </c:pt>
              </c:numCache>
            </c:numRef>
          </c:val>
          <c:smooth val="0"/>
          <c:extLst>
            <c:ext xmlns:c16="http://schemas.microsoft.com/office/drawing/2014/chart" uri="{C3380CC4-5D6E-409C-BE32-E72D297353CC}">
              <c16:uniqueId val="{00000007-402F-4EAA-992F-F08C0846201B}"/>
            </c:ext>
          </c:extLst>
        </c:ser>
        <c:ser>
          <c:idx val="4"/>
          <c:order val="4"/>
          <c:tx>
            <c:v>Extreme Poverty Line (World Bank)</c:v>
          </c:tx>
          <c:spPr>
            <a:ln w="19050" cmpd="sng">
              <a:solidFill>
                <a:schemeClr val="accent5"/>
              </a:solidFill>
              <a:prstDash val="dash"/>
            </a:ln>
          </c:spPr>
          <c:marker>
            <c:symbol val="none"/>
          </c:marker>
          <c:dPt>
            <c:idx val="2"/>
            <c:bubble3D val="0"/>
            <c:extLst>
              <c:ext xmlns:c16="http://schemas.microsoft.com/office/drawing/2014/chart" uri="{C3380CC4-5D6E-409C-BE32-E72D297353CC}">
                <c16:uniqueId val="{00000008-402F-4EAA-992F-F08C0846201B}"/>
              </c:ext>
            </c:extLst>
          </c:dPt>
          <c:dPt>
            <c:idx val="3"/>
            <c:bubble3D val="0"/>
            <c:extLst>
              <c:ext xmlns:c16="http://schemas.microsoft.com/office/drawing/2014/chart" uri="{C3380CC4-5D6E-409C-BE32-E72D297353CC}">
                <c16:uniqueId val="{00000009-402F-4EAA-992F-F08C0846201B}"/>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General</c:formatCode>
                <c:ptCount val="4"/>
                <c:pt idx="0">
                  <c:v>3500</c:v>
                </c:pt>
                <c:pt idx="1">
                  <c:v>3500</c:v>
                </c:pt>
                <c:pt idx="2">
                  <c:v>3500</c:v>
                </c:pt>
                <c:pt idx="3">
                  <c:v>3500</c:v>
                </c:pt>
              </c:numCache>
            </c:numRef>
          </c:val>
          <c:smooth val="0"/>
          <c:extLst>
            <c:ext xmlns:c16="http://schemas.microsoft.com/office/drawing/2014/chart" uri="{C3380CC4-5D6E-409C-BE32-E72D297353CC}">
              <c16:uniqueId val="{0000000A-402F-4EAA-992F-F08C0846201B}"/>
            </c:ext>
          </c:extLst>
        </c:ser>
        <c:dLbls>
          <c:showLegendKey val="0"/>
          <c:showVal val="0"/>
          <c:showCatName val="0"/>
          <c:showSerName val="0"/>
          <c:showPercent val="0"/>
          <c:showBubbleSize val="0"/>
        </c:dLbls>
        <c:marker val="1"/>
        <c:smooth val="0"/>
        <c:axId val="2055212537"/>
        <c:axId val="393833058"/>
      </c:lineChart>
      <c:catAx>
        <c:axId val="205521253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out"/>
        <c:minorTickMark val="none"/>
        <c:tickLblPos val="nextTo"/>
        <c:txPr>
          <a:bodyPr/>
          <a:lstStyle/>
          <a:p>
            <a:pPr lvl="0">
              <a:defRPr sz="1000" b="0" i="0">
                <a:solidFill>
                  <a:srgbClr val="000000"/>
                </a:solidFill>
                <a:latin typeface="Arial Nova"/>
              </a:defRPr>
            </a:pPr>
            <a:endParaRPr lang="en-US"/>
          </a:p>
        </c:txPr>
        <c:crossAx val="393833058"/>
        <c:crosses val="autoZero"/>
        <c:auto val="1"/>
        <c:lblAlgn val="ctr"/>
        <c:lblOffset val="100"/>
        <c:noMultiLvlLbl val="1"/>
      </c:catAx>
      <c:valAx>
        <c:axId val="39383305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800" b="0" i="0">
                <a:solidFill>
                  <a:schemeClr val="dk1"/>
                </a:solidFill>
                <a:latin typeface="+mn-lt"/>
              </a:defRPr>
            </a:pPr>
            <a:endParaRPr lang="en-US"/>
          </a:p>
        </c:txPr>
        <c:crossAx val="2055212537"/>
        <c:crosses val="autoZero"/>
        <c:crossBetween val="between"/>
      </c:valAx>
    </c:plotArea>
    <c:legend>
      <c:legendPos val="b"/>
      <c:overlay val="0"/>
      <c:txPr>
        <a:bodyPr/>
        <a:lstStyle/>
        <a:p>
          <a:pPr lvl="0">
            <a:defRPr sz="900" b="0" i="0">
              <a:solidFill>
                <a:schemeClr val="dk1"/>
              </a:solidFill>
              <a:latin typeface="Arial Nova"/>
            </a:defRPr>
          </a:pPr>
          <a:endParaRPr lang="en-US"/>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49202987926077352"/>
          <c:y val="2.4443343742619465E-2"/>
          <c:w val="0.44319503317183978"/>
          <c:h val="0.89000642926496443"/>
        </c:manualLayout>
      </c:layout>
      <c:barChart>
        <c:barDir val="bar"/>
        <c:grouping val="stacked"/>
        <c:varyColors val="1"/>
        <c:ser>
          <c:idx val="0"/>
          <c:order val="0"/>
          <c:tx>
            <c:v>"Yes"</c:v>
          </c:tx>
          <c:spPr>
            <a:solidFill>
              <a:srgbClr val="00146D"/>
            </a:solidFill>
            <a:ln cmpd="sng">
              <a:solidFill>
                <a:srgbClr val="000000"/>
              </a:solidFill>
            </a:ln>
          </c:spPr>
          <c:invertIfNegative val="1"/>
          <c:dLbls>
            <c:spPr>
              <a:noFill/>
              <a:ln>
                <a:noFill/>
              </a:ln>
              <a:effectLst/>
            </c:spPr>
            <c:txPr>
              <a:bodyPr/>
              <a:lstStyle/>
              <a:p>
                <a:pPr lvl="0">
                  <a:defRPr sz="1000" b="1"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0.55000000000000004</c:v>
                </c:pt>
                <c:pt idx="1">
                  <c:v>0.68</c:v>
                </c:pt>
                <c:pt idx="2">
                  <c:v>0.41</c:v>
                </c:pt>
                <c:pt idx="3">
                  <c:v>0.35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0FA-4862-962D-FC5C54AA415D}"/>
            </c:ext>
          </c:extLst>
        </c:ser>
        <c:ser>
          <c:idx val="1"/>
          <c:order val="1"/>
          <c:tx>
            <c:v>"No"</c:v>
          </c:tx>
          <c:spPr>
            <a:solidFill>
              <a:srgbClr val="E97132"/>
            </a:solidFill>
            <a:ln cmpd="sng">
              <a:solidFill>
                <a:srgbClr val="000000"/>
              </a:solidFill>
            </a:ln>
          </c:spPr>
          <c:invertIfNegative val="1"/>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0.44999999999999996</c:v>
                </c:pt>
                <c:pt idx="1">
                  <c:v>0.31999999999999995</c:v>
                </c:pt>
                <c:pt idx="2">
                  <c:v>0.59000000000000008</c:v>
                </c:pt>
                <c:pt idx="3">
                  <c:v>0.65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0FA-4862-962D-FC5C54AA415D}"/>
            </c:ext>
          </c:extLst>
        </c:ser>
        <c:dLbls>
          <c:showLegendKey val="0"/>
          <c:showVal val="0"/>
          <c:showCatName val="0"/>
          <c:showSerName val="0"/>
          <c:showPercent val="0"/>
          <c:showBubbleSize val="0"/>
        </c:dLbls>
        <c:gapWidth val="150"/>
        <c:overlap val="100"/>
        <c:axId val="1877163080"/>
        <c:axId val="2061529117"/>
      </c:barChart>
      <c:catAx>
        <c:axId val="1877163080"/>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2061529117"/>
        <c:crosses val="autoZero"/>
        <c:auto val="1"/>
        <c:lblAlgn val="ctr"/>
        <c:lblOffset val="100"/>
        <c:noMultiLvlLbl val="1"/>
      </c:catAx>
      <c:valAx>
        <c:axId val="2061529117"/>
        <c:scaling>
          <c:orientation val="minMax"/>
          <c:max val="1"/>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1877163080"/>
        <c:crosses val="max"/>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Living income breakdown by category
Local currency / month / household</a:t>
            </a:r>
          </a:p>
        </c:rich>
      </c:tx>
      <c:layout>
        <c:manualLayout>
          <c:xMode val="edge"/>
          <c:yMode val="edge"/>
          <c:x val="3.4844211769513987E-2"/>
          <c:y val="1.8522803953865092E-2"/>
        </c:manualLayout>
      </c:layout>
      <c:overlay val="0"/>
    </c:title>
    <c:autoTitleDeleted val="0"/>
    <c:plotArea>
      <c:layout>
        <c:manualLayout>
          <c:xMode val="edge"/>
          <c:yMode val="edge"/>
          <c:x val="0.22431097969506211"/>
          <c:y val="0.1245724767455549"/>
          <c:w val="0.56342343753001634"/>
          <c:h val="0.6960785872247397"/>
        </c:manualLayout>
      </c:layout>
      <c:doughnutChart>
        <c:varyColors val="1"/>
        <c:ser>
          <c:idx val="0"/>
          <c:order val="0"/>
          <c:dPt>
            <c:idx val="0"/>
            <c:bubble3D val="0"/>
            <c:spPr>
              <a:solidFill>
                <a:srgbClr val="FFC5C6"/>
              </a:solidFill>
            </c:spPr>
            <c:extLst>
              <c:ext xmlns:c16="http://schemas.microsoft.com/office/drawing/2014/chart" uri="{C3380CC4-5D6E-409C-BE32-E72D297353CC}">
                <c16:uniqueId val="{00000001-E6E7-4D17-AE4F-A9E9C38642B6}"/>
              </c:ext>
            </c:extLst>
          </c:dPt>
          <c:dPt>
            <c:idx val="1"/>
            <c:bubble3D val="0"/>
            <c:spPr>
              <a:solidFill>
                <a:srgbClr val="A3E7FF"/>
              </a:solidFill>
            </c:spPr>
            <c:extLst>
              <c:ext xmlns:c16="http://schemas.microsoft.com/office/drawing/2014/chart" uri="{C3380CC4-5D6E-409C-BE32-E72D297353CC}">
                <c16:uniqueId val="{00000003-E6E7-4D17-AE4F-A9E9C38642B6}"/>
              </c:ext>
            </c:extLst>
          </c:dPt>
          <c:dPt>
            <c:idx val="2"/>
            <c:bubble3D val="0"/>
            <c:spPr>
              <a:solidFill>
                <a:srgbClr val="D1E486"/>
              </a:solidFill>
            </c:spPr>
            <c:extLst>
              <c:ext xmlns:c16="http://schemas.microsoft.com/office/drawing/2014/chart" uri="{C3380CC4-5D6E-409C-BE32-E72D297353CC}">
                <c16:uniqueId val="{00000005-E6E7-4D17-AE4F-A9E9C38642B6}"/>
              </c:ext>
            </c:extLst>
          </c:dPt>
          <c:dPt>
            <c:idx val="3"/>
            <c:bubble3D val="0"/>
            <c:spPr>
              <a:solidFill>
                <a:srgbClr val="FFF299"/>
              </a:solidFill>
            </c:spPr>
            <c:extLst>
              <c:ext xmlns:c16="http://schemas.microsoft.com/office/drawing/2014/chart" uri="{C3380CC4-5D6E-409C-BE32-E72D297353CC}">
                <c16:uniqueId val="{00000007-E6E7-4D17-AE4F-A9E9C38642B6}"/>
              </c:ext>
            </c:extLst>
          </c:dPt>
          <c:dPt>
            <c:idx val="4"/>
            <c:bubble3D val="0"/>
            <c:spPr>
              <a:solidFill>
                <a:srgbClr val="BDCAFF"/>
              </a:solidFill>
            </c:spPr>
            <c:extLst>
              <c:ext xmlns:c16="http://schemas.microsoft.com/office/drawing/2014/chart" uri="{C3380CC4-5D6E-409C-BE32-E72D297353CC}">
                <c16:uniqueId val="{00000009-E6E7-4D17-AE4F-A9E9C38642B6}"/>
              </c:ext>
            </c:extLst>
          </c:dPt>
          <c:dPt>
            <c:idx val="5"/>
            <c:bubble3D val="0"/>
            <c:spPr>
              <a:solidFill>
                <a:srgbClr val="4EA72E"/>
              </a:solidFill>
            </c:spPr>
            <c:extLst>
              <c:ext xmlns:c16="http://schemas.microsoft.com/office/drawing/2014/chart" uri="{C3380CC4-5D6E-409C-BE32-E72D297353CC}">
                <c16:uniqueId val="{0000000B-E6E7-4D17-AE4F-A9E9C38642B6}"/>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0.16666666666666666</c:v>
                </c:pt>
                <c:pt idx="1">
                  <c:v>0.16666666666666666</c:v>
                </c:pt>
                <c:pt idx="2">
                  <c:v>0.16666666666666666</c:v>
                </c:pt>
                <c:pt idx="3">
                  <c:v>0.16666666666666666</c:v>
                </c:pt>
                <c:pt idx="4">
                  <c:v>0.16666666666666666</c:v>
                </c:pt>
                <c:pt idx="5">
                  <c:v>0.16666666666666666</c:v>
                </c:pt>
              </c:numCache>
            </c:numRef>
          </c:val>
          <c:extLst>
            <c:ext xmlns:c16="http://schemas.microsoft.com/office/drawing/2014/chart" uri="{C3380CC4-5D6E-409C-BE32-E72D297353CC}">
              <c16:uniqueId val="{0000000C-E6E7-4D17-AE4F-A9E9C38642B6}"/>
            </c:ext>
          </c:extLst>
        </c:ser>
        <c:dLbls>
          <c:showLegendKey val="0"/>
          <c:showVal val="0"/>
          <c:showCatName val="0"/>
          <c:showSerName val="0"/>
          <c:showPercent val="0"/>
          <c:showBubbleSize val="0"/>
          <c:showLeaderLines val="1"/>
        </c:dLbls>
        <c:firstSliceAng val="0"/>
        <c:holeSize val="54"/>
      </c:doughnutChart>
    </c:plotArea>
    <c:legend>
      <c:legendPos val="b"/>
      <c:layout>
        <c:manualLayout>
          <c:xMode val="edge"/>
          <c:yMode val="edge"/>
          <c:x val="3.187360926627536E-2"/>
          <c:y val="0.82883835622861379"/>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c:spPr>
            <c:extLst>
              <c:ext xmlns:c16="http://schemas.microsoft.com/office/drawing/2014/chart" uri="{C3380CC4-5D6E-409C-BE32-E72D297353CC}">
                <c16:uniqueId val="{00000001-7321-4D15-8330-488957E6D3D0}"/>
              </c:ext>
            </c:extLst>
          </c:dPt>
          <c:dPt>
            <c:idx val="1"/>
            <c:bubble3D val="0"/>
            <c:spPr>
              <a:solidFill>
                <a:srgbClr val="93E2FF"/>
              </a:solidFill>
            </c:spPr>
            <c:extLst>
              <c:ext xmlns:c16="http://schemas.microsoft.com/office/drawing/2014/chart" uri="{C3380CC4-5D6E-409C-BE32-E72D297353CC}">
                <c16:uniqueId val="{00000003-7321-4D15-8330-488957E6D3D0}"/>
              </c:ext>
            </c:extLst>
          </c:dPt>
          <c:dPt>
            <c:idx val="2"/>
            <c:bubble3D val="0"/>
            <c:spPr>
              <a:solidFill>
                <a:srgbClr val="5DD4FF"/>
              </a:solidFill>
            </c:spPr>
            <c:extLst>
              <c:ext xmlns:c16="http://schemas.microsoft.com/office/drawing/2014/chart" uri="{C3380CC4-5D6E-409C-BE32-E72D297353CC}">
                <c16:uniqueId val="{00000005-7321-4D15-8330-488957E6D3D0}"/>
              </c:ext>
            </c:extLst>
          </c:dPt>
          <c:dPt>
            <c:idx val="3"/>
            <c:bubble3D val="0"/>
            <c:spPr>
              <a:solidFill>
                <a:srgbClr val="00B0F0"/>
              </a:solidFill>
            </c:spPr>
            <c:extLst>
              <c:ext xmlns:c16="http://schemas.microsoft.com/office/drawing/2014/chart" uri="{C3380CC4-5D6E-409C-BE32-E72D297353CC}">
                <c16:uniqueId val="{00000007-7321-4D15-8330-488957E6D3D0}"/>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0.25</c:v>
                </c:pt>
                <c:pt idx="1">
                  <c:v>0.25</c:v>
                </c:pt>
                <c:pt idx="2">
                  <c:v>0.25</c:v>
                </c:pt>
                <c:pt idx="3">
                  <c:v>0.25</c:v>
                </c:pt>
              </c:numCache>
            </c:numRef>
          </c:val>
          <c:extLst>
            <c:ext xmlns:c16="http://schemas.microsoft.com/office/drawing/2014/chart" uri="{C3380CC4-5D6E-409C-BE32-E72D297353CC}">
              <c16:uniqueId val="{00000008-7321-4D15-8330-488957E6D3D0}"/>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c:spPr>
            <c:extLst>
              <c:ext xmlns:c16="http://schemas.microsoft.com/office/drawing/2014/chart" uri="{C3380CC4-5D6E-409C-BE32-E72D297353CC}">
                <c16:uniqueId val="{00000001-71A5-48B0-9532-F97CDDF0B16D}"/>
              </c:ext>
            </c:extLst>
          </c:dPt>
          <c:dPt>
            <c:idx val="1"/>
            <c:bubble3D val="0"/>
            <c:spPr>
              <a:solidFill>
                <a:srgbClr val="D1E486"/>
              </a:solidFill>
            </c:spPr>
            <c:extLst>
              <c:ext xmlns:c16="http://schemas.microsoft.com/office/drawing/2014/chart" uri="{C3380CC4-5D6E-409C-BE32-E72D297353CC}">
                <c16:uniqueId val="{00000003-71A5-48B0-9532-F97CDDF0B16D}"/>
              </c:ext>
            </c:extLst>
          </c:dPt>
          <c:dPt>
            <c:idx val="2"/>
            <c:bubble3D val="0"/>
            <c:spPr>
              <a:solidFill>
                <a:srgbClr val="B8D440"/>
              </a:solidFill>
            </c:spPr>
            <c:extLst>
              <c:ext xmlns:c16="http://schemas.microsoft.com/office/drawing/2014/chart" uri="{C3380CC4-5D6E-409C-BE32-E72D297353CC}">
                <c16:uniqueId val="{00000005-71A5-48B0-9532-F97CDDF0B16D}"/>
              </c:ext>
            </c:extLst>
          </c:dPt>
          <c:dPt>
            <c:idx val="3"/>
            <c:bubble3D val="0"/>
            <c:spPr>
              <a:solidFill>
                <a:srgbClr val="91AA26"/>
              </a:solidFill>
            </c:spPr>
            <c:extLst>
              <c:ext xmlns:c16="http://schemas.microsoft.com/office/drawing/2014/chart" uri="{C3380CC4-5D6E-409C-BE32-E72D297353CC}">
                <c16:uniqueId val="{00000007-71A5-48B0-9532-F97CDDF0B16D}"/>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Dashboard'!$BJ$49:$BJ$52</c:f>
              <c:strCache>
                <c:ptCount val="4"/>
                <c:pt idx="0">
                  <c:v>Independent waste pickers</c:v>
                </c:pt>
                <c:pt idx="1">
                  <c:v>Part of a cooperative</c:v>
                </c:pt>
                <c:pt idx="2">
                  <c:v>Organized, but informally</c:v>
                </c:pt>
                <c:pt idx="3">
                  <c:v>Others</c:v>
                </c:pt>
              </c:strCache>
            </c:strRef>
          </c:cat>
          <c:val>
            <c:numRef>
              <c:f>'5) Dashboard'!$BK$49:$BK$52</c:f>
              <c:numCache>
                <c:formatCode>0%</c:formatCode>
                <c:ptCount val="4"/>
                <c:pt idx="0">
                  <c:v>0.5</c:v>
                </c:pt>
                <c:pt idx="1">
                  <c:v>0.4</c:v>
                </c:pt>
                <c:pt idx="2">
                  <c:v>0.05</c:v>
                </c:pt>
                <c:pt idx="3">
                  <c:v>0.05</c:v>
                </c:pt>
              </c:numCache>
            </c:numRef>
          </c:val>
          <c:extLst>
            <c:ext xmlns:c16="http://schemas.microsoft.com/office/drawing/2014/chart" uri="{C3380CC4-5D6E-409C-BE32-E72D297353CC}">
              <c16:uniqueId val="{00000008-71A5-48B0-9532-F97CDDF0B16D}"/>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c:spPr>
            <c:extLst>
              <c:ext xmlns:c16="http://schemas.microsoft.com/office/drawing/2014/chart" uri="{C3380CC4-5D6E-409C-BE32-E72D297353CC}">
                <c16:uniqueId val="{00000001-B7FE-4DCA-B6B9-698480B84918}"/>
              </c:ext>
            </c:extLst>
          </c:dPt>
          <c:dPt>
            <c:idx val="1"/>
            <c:bubble3D val="0"/>
            <c:spPr>
              <a:solidFill>
                <a:srgbClr val="FFC5C6"/>
              </a:solidFill>
            </c:spPr>
            <c:extLst>
              <c:ext xmlns:c16="http://schemas.microsoft.com/office/drawing/2014/chart" uri="{C3380CC4-5D6E-409C-BE32-E72D297353CC}">
                <c16:uniqueId val="{00000003-B7FE-4DCA-B6B9-698480B84918}"/>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0.8</c:v>
                </c:pt>
                <c:pt idx="1">
                  <c:v>0.2</c:v>
                </c:pt>
              </c:numCache>
            </c:numRef>
          </c:val>
          <c:extLst>
            <c:ext xmlns:c16="http://schemas.microsoft.com/office/drawing/2014/chart" uri="{C3380CC4-5D6E-409C-BE32-E72D297353CC}">
              <c16:uniqueId val="{00000004-B7FE-4DCA-B6B9-698480B84918}"/>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0" i="0">
                <a:solidFill>
                  <a:srgbClr val="757575"/>
                </a:solidFill>
                <a:latin typeface="Arial Nova"/>
              </a:defRPr>
            </a:pPr>
            <a:r>
              <a:rPr sz="1100" b="0" i="0">
                <a:solidFill>
                  <a:srgbClr val="757575"/>
                </a:solidFill>
                <a:latin typeface="Arial Nova"/>
              </a:rPr>
              <a:t>Food Insecurity Experience Scale
During the last 12 months, was there a time when, because of lack of money or other resources…</a:t>
            </a:r>
          </a:p>
        </c:rich>
      </c:tx>
      <c:layout>
        <c:manualLayout>
          <c:xMode val="edge"/>
          <c:yMode val="edge"/>
          <c:x val="2.6554470056936712E-2"/>
          <c:y val="2.3624698413052737E-2"/>
        </c:manualLayout>
      </c:layout>
      <c:overlay val="0"/>
    </c:title>
    <c:autoTitleDeleted val="0"/>
    <c:plotArea>
      <c:layout/>
      <c:barChart>
        <c:barDir val="bar"/>
        <c:grouping val="percentStacked"/>
        <c:varyColors val="1"/>
        <c:ser>
          <c:idx val="0"/>
          <c:order val="0"/>
          <c:tx>
            <c:v>Yes (in %)</c:v>
          </c:tx>
          <c:spPr>
            <a:solidFill>
              <a:srgbClr val="FF939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c:formatCode>
                <c:ptCount val="6"/>
                <c:pt idx="0">
                  <c:v>0.66</c:v>
                </c:pt>
                <c:pt idx="1">
                  <c:v>0.84</c:v>
                </c:pt>
                <c:pt idx="2">
                  <c:v>0.75</c:v>
                </c:pt>
                <c:pt idx="3">
                  <c:v>0.54</c:v>
                </c:pt>
                <c:pt idx="4">
                  <c:v>0.62</c:v>
                </c:pt>
                <c:pt idx="5">
                  <c:v>0.4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2EB-490B-B6CD-436FB62523E4}"/>
            </c:ext>
          </c:extLst>
        </c:ser>
        <c:ser>
          <c:idx val="1"/>
          <c:order val="1"/>
          <c:tx>
            <c:v>No (in %)</c:v>
          </c:tx>
          <c:spPr>
            <a:solidFill>
              <a:srgbClr val="D1E48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c:formatCode>
                <c:ptCount val="6"/>
                <c:pt idx="0">
                  <c:v>0.23999999999999996</c:v>
                </c:pt>
                <c:pt idx="1">
                  <c:v>6.0000000000000026E-2</c:v>
                </c:pt>
                <c:pt idx="2">
                  <c:v>0.15</c:v>
                </c:pt>
                <c:pt idx="3">
                  <c:v>0.36</c:v>
                </c:pt>
                <c:pt idx="4">
                  <c:v>0.28000000000000003</c:v>
                </c:pt>
                <c:pt idx="5">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2EB-490B-B6CD-436FB62523E4}"/>
            </c:ext>
          </c:extLst>
        </c:ser>
        <c:ser>
          <c:idx val="2"/>
          <c:order val="2"/>
          <c:tx>
            <c:v>Don't know/no answer (in %)</c:v>
          </c:tx>
          <c:spPr>
            <a:solidFill>
              <a:srgbClr val="196B24"/>
            </a:solidFill>
            <a:ln cmpd="sng">
              <a:solidFill>
                <a:srgbClr val="000000"/>
              </a:solidFill>
            </a:ln>
          </c:spPr>
          <c:invertIfNegative val="1"/>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pt idx="0">
                  <c:v>0.1</c:v>
                </c:pt>
                <c:pt idx="1">
                  <c:v>0.1</c:v>
                </c:pt>
                <c:pt idx="2">
                  <c:v>0.1</c:v>
                </c:pt>
                <c:pt idx="3">
                  <c:v>0.1</c:v>
                </c:pt>
                <c:pt idx="4">
                  <c:v>0.1</c:v>
                </c:pt>
                <c:pt idx="5">
                  <c:v>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2EB-490B-B6CD-436FB62523E4}"/>
            </c:ext>
          </c:extLst>
        </c:ser>
        <c:dLbls>
          <c:showLegendKey val="0"/>
          <c:showVal val="0"/>
          <c:showCatName val="0"/>
          <c:showSerName val="0"/>
          <c:showPercent val="0"/>
          <c:showBubbleSize val="0"/>
        </c:dLbls>
        <c:gapWidth val="150"/>
        <c:overlap val="100"/>
        <c:axId val="950925942"/>
        <c:axId val="776486930"/>
      </c:barChart>
      <c:catAx>
        <c:axId val="950925942"/>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776486930"/>
        <c:crosses val="autoZero"/>
        <c:auto val="1"/>
        <c:lblAlgn val="ctr"/>
        <c:lblOffset val="100"/>
        <c:noMultiLvlLbl val="1"/>
      </c:catAx>
      <c:valAx>
        <c:axId val="776486930"/>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950925942"/>
        <c:crosses val="max"/>
        <c:crossBetween val="between"/>
      </c:valAx>
    </c:plotArea>
    <c:legend>
      <c:legendPos val="b"/>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0" i="0">
                <a:solidFill>
                  <a:srgbClr val="757575"/>
                </a:solidFill>
                <a:latin typeface="Arial Nova"/>
              </a:defRPr>
            </a:pPr>
            <a:r>
              <a:rPr sz="1100" b="0" i="0">
                <a:solidFill>
                  <a:srgbClr val="757575"/>
                </a:solidFill>
                <a:latin typeface="Arial Nova"/>
              </a:rPr>
              <a:t>Decent Housing Survey
Regarding your housing situation would you consider you, and your household, have…</a:t>
            </a:r>
          </a:p>
        </c:rich>
      </c:tx>
      <c:layout>
        <c:manualLayout>
          <c:xMode val="edge"/>
          <c:yMode val="edge"/>
          <c:x val="2.6554470056936712E-2"/>
          <c:y val="2.3624698413052737E-2"/>
        </c:manualLayout>
      </c:layout>
      <c:overlay val="0"/>
    </c:title>
    <c:autoTitleDeleted val="0"/>
    <c:plotArea>
      <c:layout/>
      <c:barChart>
        <c:barDir val="bar"/>
        <c:grouping val="percentStacked"/>
        <c:varyColors val="1"/>
        <c:ser>
          <c:idx val="0"/>
          <c:order val="0"/>
          <c:tx>
            <c:v>Yes (in %)</c:v>
          </c:tx>
          <c:spPr>
            <a:solidFill>
              <a:srgbClr val="FF939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c:formatCode>
                <c:ptCount val="8"/>
                <c:pt idx="0">
                  <c:v>0.66</c:v>
                </c:pt>
                <c:pt idx="1">
                  <c:v>0.84</c:v>
                </c:pt>
                <c:pt idx="2">
                  <c:v>0.75</c:v>
                </c:pt>
                <c:pt idx="3">
                  <c:v>0.54</c:v>
                </c:pt>
                <c:pt idx="4">
                  <c:v>0.62</c:v>
                </c:pt>
                <c:pt idx="5">
                  <c:v>0.4</c:v>
                </c:pt>
                <c:pt idx="6">
                  <c:v>0.54</c:v>
                </c:pt>
                <c:pt idx="7">
                  <c:v>0.62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CAB-4F0E-A25F-BA4841E19AA5}"/>
            </c:ext>
          </c:extLst>
        </c:ser>
        <c:ser>
          <c:idx val="1"/>
          <c:order val="1"/>
          <c:tx>
            <c:v>No (in %)</c:v>
          </c:tx>
          <c:spPr>
            <a:solidFill>
              <a:srgbClr val="D1E48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c:formatCode>
                <c:ptCount val="8"/>
                <c:pt idx="0">
                  <c:v>0.23999999999999996</c:v>
                </c:pt>
                <c:pt idx="1">
                  <c:v>6.0000000000000026E-2</c:v>
                </c:pt>
                <c:pt idx="2">
                  <c:v>0.15</c:v>
                </c:pt>
                <c:pt idx="3">
                  <c:v>0.36</c:v>
                </c:pt>
                <c:pt idx="4">
                  <c:v>0.28000000000000003</c:v>
                </c:pt>
                <c:pt idx="5">
                  <c:v>0.5</c:v>
                </c:pt>
                <c:pt idx="6">
                  <c:v>0.36</c:v>
                </c:pt>
                <c:pt idx="7">
                  <c:v>0.28000000000000003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1CAB-4F0E-A25F-BA4841E19AA5}"/>
            </c:ext>
          </c:extLst>
        </c:ser>
        <c:ser>
          <c:idx val="2"/>
          <c:order val="2"/>
          <c:tx>
            <c:v>Don't know/no answer (in %)</c:v>
          </c:tx>
          <c:spPr>
            <a:solidFill>
              <a:srgbClr val="196B24"/>
            </a:solidFill>
            <a:ln cmpd="sng">
              <a:solidFill>
                <a:srgbClr val="000000"/>
              </a:solidFill>
            </a:ln>
          </c:spPr>
          <c:invertIfNegative val="1"/>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c:formatCode>
                <c:ptCount val="8"/>
                <c:pt idx="0">
                  <c:v>0.1</c:v>
                </c:pt>
                <c:pt idx="1">
                  <c:v>0.1</c:v>
                </c:pt>
                <c:pt idx="2">
                  <c:v>0.1</c:v>
                </c:pt>
                <c:pt idx="3">
                  <c:v>0.1</c:v>
                </c:pt>
                <c:pt idx="4">
                  <c:v>0.1</c:v>
                </c:pt>
                <c:pt idx="5">
                  <c:v>0.1</c:v>
                </c:pt>
                <c:pt idx="6">
                  <c:v>0.1</c:v>
                </c:pt>
                <c:pt idx="7">
                  <c:v>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1CAB-4F0E-A25F-BA4841E19AA5}"/>
            </c:ext>
          </c:extLst>
        </c:ser>
        <c:dLbls>
          <c:showLegendKey val="0"/>
          <c:showVal val="0"/>
          <c:showCatName val="0"/>
          <c:showSerName val="0"/>
          <c:showPercent val="0"/>
          <c:showBubbleSize val="0"/>
        </c:dLbls>
        <c:gapWidth val="150"/>
        <c:overlap val="100"/>
        <c:axId val="265366709"/>
        <c:axId val="1382213533"/>
      </c:barChart>
      <c:catAx>
        <c:axId val="265366709"/>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1382213533"/>
        <c:crosses val="autoZero"/>
        <c:auto val="1"/>
        <c:lblAlgn val="ctr"/>
        <c:lblOffset val="100"/>
        <c:noMultiLvlLbl val="1"/>
      </c:catAx>
      <c:valAx>
        <c:axId val="1382213533"/>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265366709"/>
        <c:crosses val="max"/>
        <c:crossBetween val="between"/>
      </c:valAx>
    </c:plotArea>
    <c:legend>
      <c:legendPos val="b"/>
      <c:overlay val="0"/>
      <c:txPr>
        <a:bodyPr/>
        <a:lstStyle/>
        <a:p>
          <a:pPr lvl="0">
            <a:defRPr sz="9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2</xdr:col>
      <xdr:colOff>57150</xdr:colOff>
      <xdr:row>10</xdr:row>
      <xdr:rowOff>66675</xdr:rowOff>
    </xdr:from>
    <xdr:ext cx="10829925" cy="4676775"/>
    <xdr:graphicFrame macro="">
      <xdr:nvGraphicFramePr>
        <xdr:cNvPr id="1084501132" name="Chart 1">
          <a:extLst>
            <a:ext uri="{FF2B5EF4-FFF2-40B4-BE49-F238E27FC236}">
              <a16:creationId xmlns:a16="http://schemas.microsoft.com/office/drawing/2014/main" id="{00000000-0008-0000-0500-00008C2CA4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20</xdr:col>
      <xdr:colOff>19050</xdr:colOff>
      <xdr:row>19</xdr:row>
      <xdr:rowOff>0</xdr:rowOff>
    </xdr:from>
    <xdr:ext cx="3705225" cy="2914650"/>
    <xdr:graphicFrame macro="">
      <xdr:nvGraphicFramePr>
        <xdr:cNvPr id="1607546661" name="Chart 2">
          <a:extLst>
            <a:ext uri="{FF2B5EF4-FFF2-40B4-BE49-F238E27FC236}">
              <a16:creationId xmlns:a16="http://schemas.microsoft.com/office/drawing/2014/main" id="{00000000-0008-0000-0500-00002537D1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43</xdr:col>
      <xdr:colOff>428625</xdr:colOff>
      <xdr:row>10</xdr:row>
      <xdr:rowOff>123825</xdr:rowOff>
    </xdr:from>
    <xdr:ext cx="6057900" cy="4619625"/>
    <xdr:graphicFrame macro="">
      <xdr:nvGraphicFramePr>
        <xdr:cNvPr id="48580923" name="Chart 3">
          <a:extLst>
            <a:ext uri="{FF2B5EF4-FFF2-40B4-BE49-F238E27FC236}">
              <a16:creationId xmlns:a16="http://schemas.microsoft.com/office/drawing/2014/main" id="{00000000-0008-0000-0500-00003B49E5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56</xdr:col>
      <xdr:colOff>47625</xdr:colOff>
      <xdr:row>14</xdr:row>
      <xdr:rowOff>47625</xdr:rowOff>
    </xdr:from>
    <xdr:ext cx="3028950" cy="3648075"/>
    <xdr:graphicFrame macro="">
      <xdr:nvGraphicFramePr>
        <xdr:cNvPr id="1997806535" name="Chart 4">
          <a:extLst>
            <a:ext uri="{FF2B5EF4-FFF2-40B4-BE49-F238E27FC236}">
              <a16:creationId xmlns:a16="http://schemas.microsoft.com/office/drawing/2014/main" id="{00000000-0008-0000-0500-0000C71B14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61</xdr:col>
      <xdr:colOff>28575</xdr:colOff>
      <xdr:row>14</xdr:row>
      <xdr:rowOff>57150</xdr:rowOff>
    </xdr:from>
    <xdr:ext cx="2990850" cy="3648075"/>
    <xdr:graphicFrame macro="">
      <xdr:nvGraphicFramePr>
        <xdr:cNvPr id="326260772" name="Chart 5">
          <a:extLst>
            <a:ext uri="{FF2B5EF4-FFF2-40B4-BE49-F238E27FC236}">
              <a16:creationId xmlns:a16="http://schemas.microsoft.com/office/drawing/2014/main" id="{00000000-0008-0000-0500-0000245872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65</xdr:col>
      <xdr:colOff>600075</xdr:colOff>
      <xdr:row>14</xdr:row>
      <xdr:rowOff>57150</xdr:rowOff>
    </xdr:from>
    <xdr:ext cx="3133725" cy="3657600"/>
    <xdr:graphicFrame macro="">
      <xdr:nvGraphicFramePr>
        <xdr:cNvPr id="1823645353" name="Chart 6">
          <a:extLst>
            <a:ext uri="{FF2B5EF4-FFF2-40B4-BE49-F238E27FC236}">
              <a16:creationId xmlns:a16="http://schemas.microsoft.com/office/drawing/2014/main" id="{00000000-0008-0000-0500-0000A99EB2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74</xdr:col>
      <xdr:colOff>0</xdr:colOff>
      <xdr:row>11</xdr:row>
      <xdr:rowOff>9525</xdr:rowOff>
    </xdr:from>
    <xdr:ext cx="6057900" cy="3933825"/>
    <xdr:graphicFrame macro="">
      <xdr:nvGraphicFramePr>
        <xdr:cNvPr id="465252502" name="Chart 7">
          <a:extLst>
            <a:ext uri="{FF2B5EF4-FFF2-40B4-BE49-F238E27FC236}">
              <a16:creationId xmlns:a16="http://schemas.microsoft.com/office/drawing/2014/main" id="{00000000-0008-0000-0500-00009630BB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83</xdr:col>
      <xdr:colOff>285750</xdr:colOff>
      <xdr:row>11</xdr:row>
      <xdr:rowOff>9525</xdr:rowOff>
    </xdr:from>
    <xdr:ext cx="5753100" cy="3933825"/>
    <xdr:graphicFrame macro="">
      <xdr:nvGraphicFramePr>
        <xdr:cNvPr id="970949548" name="Chart 8">
          <a:extLst>
            <a:ext uri="{FF2B5EF4-FFF2-40B4-BE49-F238E27FC236}">
              <a16:creationId xmlns:a16="http://schemas.microsoft.com/office/drawing/2014/main" id="{00000000-0008-0000-0500-0000AC83DF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72</xdr:col>
      <xdr:colOff>600075</xdr:colOff>
      <xdr:row>1</xdr:row>
      <xdr:rowOff>47625</xdr:rowOff>
    </xdr:from>
    <xdr:ext cx="1123950" cy="142875"/>
    <xdr:sp macro="" textlink="">
      <xdr:nvSpPr>
        <xdr:cNvPr id="3" name="Shape 3">
          <a:extLst>
            <a:ext uri="{FF2B5EF4-FFF2-40B4-BE49-F238E27FC236}">
              <a16:creationId xmlns:a16="http://schemas.microsoft.com/office/drawing/2014/main" id="{00000000-0008-0000-0500-000003000000}"/>
            </a:ext>
          </a:extLst>
        </xdr:cNvPr>
        <xdr:cNvSpPr/>
      </xdr:nvSpPr>
      <xdr:spPr>
        <a:xfrm>
          <a:off x="4788788" y="3713325"/>
          <a:ext cx="1114425" cy="133350"/>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73</xdr:col>
      <xdr:colOff>57150</xdr:colOff>
      <xdr:row>1</xdr:row>
      <xdr:rowOff>47625</xdr:rowOff>
    </xdr:from>
    <xdr:ext cx="933450" cy="790575"/>
    <xdr:sp macro="" textlink="">
      <xdr:nvSpPr>
        <xdr:cNvPr id="4" name="Shape 4">
          <a:extLst>
            <a:ext uri="{FF2B5EF4-FFF2-40B4-BE49-F238E27FC236}">
              <a16:creationId xmlns:a16="http://schemas.microsoft.com/office/drawing/2014/main" id="{00000000-0008-0000-0500-000004000000}"/>
            </a:ext>
          </a:extLst>
        </xdr:cNvPr>
        <xdr:cNvSpPr/>
      </xdr:nvSpPr>
      <xdr:spPr>
        <a:xfrm rot="10800000" flipH="1">
          <a:off x="4884038" y="3389475"/>
          <a:ext cx="923925" cy="781050"/>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55</xdr:col>
      <xdr:colOff>0</xdr:colOff>
      <xdr:row>1</xdr:row>
      <xdr:rowOff>47625</xdr:rowOff>
    </xdr:from>
    <xdr:ext cx="1066800" cy="142875"/>
    <xdr:sp macro="" textlink="">
      <xdr:nvSpPr>
        <xdr:cNvPr id="5" name="Shape 5">
          <a:extLst>
            <a:ext uri="{FF2B5EF4-FFF2-40B4-BE49-F238E27FC236}">
              <a16:creationId xmlns:a16="http://schemas.microsoft.com/office/drawing/2014/main" id="{00000000-0008-0000-0500-000005000000}"/>
            </a:ext>
          </a:extLst>
        </xdr:cNvPr>
        <xdr:cNvSpPr/>
      </xdr:nvSpPr>
      <xdr:spPr>
        <a:xfrm>
          <a:off x="4817363" y="3713325"/>
          <a:ext cx="1057275" cy="133350"/>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55</xdr:col>
      <xdr:colOff>76200</xdr:colOff>
      <xdr:row>1</xdr:row>
      <xdr:rowOff>47625</xdr:rowOff>
    </xdr:from>
    <xdr:ext cx="933450" cy="790575"/>
    <xdr:sp macro="" textlink="">
      <xdr:nvSpPr>
        <xdr:cNvPr id="2" name="Shape 4">
          <a:extLst>
            <a:ext uri="{FF2B5EF4-FFF2-40B4-BE49-F238E27FC236}">
              <a16:creationId xmlns:a16="http://schemas.microsoft.com/office/drawing/2014/main" id="{00000000-0008-0000-0500-000002000000}"/>
            </a:ext>
          </a:extLst>
        </xdr:cNvPr>
        <xdr:cNvSpPr/>
      </xdr:nvSpPr>
      <xdr:spPr>
        <a:xfrm rot="10800000" flipH="1">
          <a:off x="4884038" y="3389475"/>
          <a:ext cx="923925" cy="781050"/>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36</xdr:col>
      <xdr:colOff>600075</xdr:colOff>
      <xdr:row>1</xdr:row>
      <xdr:rowOff>47625</xdr:rowOff>
    </xdr:from>
    <xdr:ext cx="1123950" cy="142875"/>
    <xdr:sp macro="" textlink="">
      <xdr:nvSpPr>
        <xdr:cNvPr id="6" name="Shape 3">
          <a:extLst>
            <a:ext uri="{FF2B5EF4-FFF2-40B4-BE49-F238E27FC236}">
              <a16:creationId xmlns:a16="http://schemas.microsoft.com/office/drawing/2014/main" id="{00000000-0008-0000-0500-000006000000}"/>
            </a:ext>
          </a:extLst>
        </xdr:cNvPr>
        <xdr:cNvSpPr/>
      </xdr:nvSpPr>
      <xdr:spPr>
        <a:xfrm>
          <a:off x="4788788" y="3713325"/>
          <a:ext cx="1114425" cy="133350"/>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37</xdr:col>
      <xdr:colOff>57150</xdr:colOff>
      <xdr:row>1</xdr:row>
      <xdr:rowOff>47625</xdr:rowOff>
    </xdr:from>
    <xdr:ext cx="933450" cy="790575"/>
    <xdr:sp macro="" textlink="">
      <xdr:nvSpPr>
        <xdr:cNvPr id="7" name="Shape 4">
          <a:extLst>
            <a:ext uri="{FF2B5EF4-FFF2-40B4-BE49-F238E27FC236}">
              <a16:creationId xmlns:a16="http://schemas.microsoft.com/office/drawing/2014/main" id="{00000000-0008-0000-0500-000007000000}"/>
            </a:ext>
          </a:extLst>
        </xdr:cNvPr>
        <xdr:cNvSpPr/>
      </xdr:nvSpPr>
      <xdr:spPr>
        <a:xfrm rot="10800000" flipH="1">
          <a:off x="4884038" y="3389475"/>
          <a:ext cx="923925" cy="781050"/>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19</xdr:col>
      <xdr:colOff>0</xdr:colOff>
      <xdr:row>1</xdr:row>
      <xdr:rowOff>47625</xdr:rowOff>
    </xdr:from>
    <xdr:ext cx="1066800" cy="142875"/>
    <xdr:sp macro="" textlink="">
      <xdr:nvSpPr>
        <xdr:cNvPr id="8" name="Shape 6">
          <a:extLst>
            <a:ext uri="{FF2B5EF4-FFF2-40B4-BE49-F238E27FC236}">
              <a16:creationId xmlns:a16="http://schemas.microsoft.com/office/drawing/2014/main" id="{00000000-0008-0000-0500-000008000000}"/>
            </a:ext>
          </a:extLst>
        </xdr:cNvPr>
        <xdr:cNvSpPr/>
      </xdr:nvSpPr>
      <xdr:spPr>
        <a:xfrm>
          <a:off x="4817363" y="3713325"/>
          <a:ext cx="1057275" cy="133350"/>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19</xdr:col>
      <xdr:colOff>76200</xdr:colOff>
      <xdr:row>1</xdr:row>
      <xdr:rowOff>47625</xdr:rowOff>
    </xdr:from>
    <xdr:ext cx="933450" cy="790575"/>
    <xdr:sp macro="" textlink="">
      <xdr:nvSpPr>
        <xdr:cNvPr id="9" name="Shape 7">
          <a:extLst>
            <a:ext uri="{FF2B5EF4-FFF2-40B4-BE49-F238E27FC236}">
              <a16:creationId xmlns:a16="http://schemas.microsoft.com/office/drawing/2014/main" id="{00000000-0008-0000-0500-000009000000}"/>
            </a:ext>
          </a:extLst>
        </xdr:cNvPr>
        <xdr:cNvSpPr/>
      </xdr:nvSpPr>
      <xdr:spPr>
        <a:xfrm rot="10800000" flipH="1">
          <a:off x="4884038" y="3389475"/>
          <a:ext cx="923925" cy="781050"/>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1</xdr:col>
      <xdr:colOff>0</xdr:colOff>
      <xdr:row>1</xdr:row>
      <xdr:rowOff>47625</xdr:rowOff>
    </xdr:from>
    <xdr:ext cx="1066800" cy="142875"/>
    <xdr:sp macro="" textlink="">
      <xdr:nvSpPr>
        <xdr:cNvPr id="10" name="Shape 8">
          <a:extLst>
            <a:ext uri="{FF2B5EF4-FFF2-40B4-BE49-F238E27FC236}">
              <a16:creationId xmlns:a16="http://schemas.microsoft.com/office/drawing/2014/main" id="{00000000-0008-0000-0500-00000A000000}"/>
            </a:ext>
          </a:extLst>
        </xdr:cNvPr>
        <xdr:cNvSpPr/>
      </xdr:nvSpPr>
      <xdr:spPr>
        <a:xfrm>
          <a:off x="4817363" y="3713325"/>
          <a:ext cx="1057275" cy="133350"/>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1</xdr:col>
      <xdr:colOff>57150</xdr:colOff>
      <xdr:row>1</xdr:row>
      <xdr:rowOff>47625</xdr:rowOff>
    </xdr:from>
    <xdr:ext cx="933450" cy="790575"/>
    <xdr:sp macro="" textlink="">
      <xdr:nvSpPr>
        <xdr:cNvPr id="11" name="Shape 9">
          <a:extLst>
            <a:ext uri="{FF2B5EF4-FFF2-40B4-BE49-F238E27FC236}">
              <a16:creationId xmlns:a16="http://schemas.microsoft.com/office/drawing/2014/main" id="{00000000-0008-0000-0500-00000B000000}"/>
            </a:ext>
          </a:extLst>
        </xdr:cNvPr>
        <xdr:cNvSpPr/>
      </xdr:nvSpPr>
      <xdr:spPr>
        <a:xfrm rot="10800000" flipH="1">
          <a:off x="4884038" y="3389475"/>
          <a:ext cx="923925" cy="781050"/>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lientData fLocksWithSheet="0"/>
  </xdr:oneCellAnchor>
  <xdr:oneCellAnchor>
    <xdr:from>
      <xdr:col>2</xdr:col>
      <xdr:colOff>66675</xdr:colOff>
      <xdr:row>1</xdr:row>
      <xdr:rowOff>114300</xdr:rowOff>
    </xdr:from>
    <xdr:ext cx="523875" cy="571500"/>
    <xdr:sp macro="" textlink="">
      <xdr:nvSpPr>
        <xdr:cNvPr id="12" name="Shape 10">
          <a:extLst>
            <a:ext uri="{FF2B5EF4-FFF2-40B4-BE49-F238E27FC236}">
              <a16:creationId xmlns:a16="http://schemas.microsoft.com/office/drawing/2014/main" id="{00000000-0008-0000-0500-00000C000000}"/>
            </a:ext>
          </a:extLst>
        </xdr:cNvPr>
        <xdr:cNvSpPr/>
      </xdr:nvSpPr>
      <xdr:spPr>
        <a:xfrm>
          <a:off x="5088825" y="3499013"/>
          <a:ext cx="514350" cy="561975"/>
        </a:xfrm>
        <a:custGeom>
          <a:avLst/>
          <a:gdLst/>
          <a:ahLst/>
          <a:cxnLst/>
          <a:rect l="l" t="t" r="r" b="b"/>
          <a:pathLst>
            <a:path w="742134" h="791951" extrusionOk="0">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clientData fLocksWithSheet="0"/>
  </xdr:oneCellAnchor>
  <xdr:oneCellAnchor>
    <xdr:from>
      <xdr:col>20</xdr:col>
      <xdr:colOff>47625</xdr:colOff>
      <xdr:row>1</xdr:row>
      <xdr:rowOff>76200</xdr:rowOff>
    </xdr:from>
    <xdr:ext cx="628650" cy="609600"/>
    <xdr:grpSp>
      <xdr:nvGrpSpPr>
        <xdr:cNvPr id="13" name="Shape 2">
          <a:extLst>
            <a:ext uri="{FF2B5EF4-FFF2-40B4-BE49-F238E27FC236}">
              <a16:creationId xmlns:a16="http://schemas.microsoft.com/office/drawing/2014/main" id="{00000000-0008-0000-0500-00000D000000}"/>
            </a:ext>
          </a:extLst>
        </xdr:cNvPr>
        <xdr:cNvGrpSpPr/>
      </xdr:nvGrpSpPr>
      <xdr:grpSpPr>
        <a:xfrm>
          <a:off x="11287125" y="161925"/>
          <a:ext cx="628650" cy="609600"/>
          <a:chOff x="5031675" y="3475200"/>
          <a:chExt cx="628650" cy="609600"/>
        </a:xfrm>
      </xdr:grpSpPr>
      <xdr:grpSp>
        <xdr:nvGrpSpPr>
          <xdr:cNvPr id="14" name="Shape 11">
            <a:extLst>
              <a:ext uri="{FF2B5EF4-FFF2-40B4-BE49-F238E27FC236}">
                <a16:creationId xmlns:a16="http://schemas.microsoft.com/office/drawing/2014/main" id="{00000000-0008-0000-0500-00000E000000}"/>
              </a:ext>
            </a:extLst>
          </xdr:cNvPr>
          <xdr:cNvGrpSpPr/>
        </xdr:nvGrpSpPr>
        <xdr:grpSpPr>
          <a:xfrm>
            <a:off x="5031675" y="3475200"/>
            <a:ext cx="628650" cy="609600"/>
            <a:chOff x="12971636" y="414390"/>
            <a:chExt cx="908730" cy="952395"/>
          </a:xfrm>
        </xdr:grpSpPr>
        <xdr:sp macro="" textlink="">
          <xdr:nvSpPr>
            <xdr:cNvPr id="15" name="Shape 12">
              <a:extLst>
                <a:ext uri="{FF2B5EF4-FFF2-40B4-BE49-F238E27FC236}">
                  <a16:creationId xmlns:a16="http://schemas.microsoft.com/office/drawing/2014/main" id="{00000000-0008-0000-0500-00000F000000}"/>
                </a:ext>
              </a:extLst>
            </xdr:cNvPr>
            <xdr:cNvSpPr/>
          </xdr:nvSpPr>
          <xdr:spPr>
            <a:xfrm>
              <a:off x="12971636" y="414390"/>
              <a:ext cx="908725" cy="952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6" name="Shape 13">
              <a:extLst>
                <a:ext uri="{FF2B5EF4-FFF2-40B4-BE49-F238E27FC236}">
                  <a16:creationId xmlns:a16="http://schemas.microsoft.com/office/drawing/2014/main" id="{00000000-0008-0000-0500-000010000000}"/>
                </a:ext>
              </a:extLst>
            </xdr:cNvPr>
            <xdr:cNvSpPr/>
          </xdr:nvSpPr>
          <xdr:spPr>
            <a:xfrm>
              <a:off x="13235826" y="414390"/>
              <a:ext cx="297066" cy="261089"/>
            </a:xfrm>
            <a:custGeom>
              <a:avLst/>
              <a:gdLst/>
              <a:ahLst/>
              <a:cxnLst/>
              <a:rect l="l" t="t" r="r" b="b"/>
              <a:pathLst>
                <a:path w="297066" h="261089" extrusionOk="0">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sp macro="" textlink="">
          <xdr:nvSpPr>
            <xdr:cNvPr id="17" name="Shape 14">
              <a:extLst>
                <a:ext uri="{FF2B5EF4-FFF2-40B4-BE49-F238E27FC236}">
                  <a16:creationId xmlns:a16="http://schemas.microsoft.com/office/drawing/2014/main" id="{00000000-0008-0000-0500-000011000000}"/>
                </a:ext>
              </a:extLst>
            </xdr:cNvPr>
            <xdr:cNvSpPr/>
          </xdr:nvSpPr>
          <xdr:spPr>
            <a:xfrm>
              <a:off x="13483194" y="475600"/>
              <a:ext cx="133167" cy="199879"/>
            </a:xfrm>
            <a:custGeom>
              <a:avLst/>
              <a:gdLst/>
              <a:ahLst/>
              <a:cxnLst/>
              <a:rect l="l" t="t" r="r" b="b"/>
              <a:pathLst>
                <a:path w="133167" h="199879" extrusionOk="0">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sp macro="" textlink="">
          <xdr:nvSpPr>
            <xdr:cNvPr id="18" name="Shape 15">
              <a:extLst>
                <a:ext uri="{FF2B5EF4-FFF2-40B4-BE49-F238E27FC236}">
                  <a16:creationId xmlns:a16="http://schemas.microsoft.com/office/drawing/2014/main" id="{00000000-0008-0000-0500-000012000000}"/>
                </a:ext>
              </a:extLst>
            </xdr:cNvPr>
            <xdr:cNvSpPr/>
          </xdr:nvSpPr>
          <xdr:spPr>
            <a:xfrm>
              <a:off x="12971636" y="646599"/>
              <a:ext cx="908730" cy="720186"/>
            </a:xfrm>
            <a:custGeom>
              <a:avLst/>
              <a:gdLst/>
              <a:ahLst/>
              <a:cxnLst/>
              <a:rect l="l" t="t" r="r" b="b"/>
              <a:pathLst>
                <a:path w="908730" h="720186" extrusionOk="0">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sp macro="" textlink="">
          <xdr:nvSpPr>
            <xdr:cNvPr id="19" name="Shape 16">
              <a:extLst>
                <a:ext uri="{FF2B5EF4-FFF2-40B4-BE49-F238E27FC236}">
                  <a16:creationId xmlns:a16="http://schemas.microsoft.com/office/drawing/2014/main" id="{00000000-0008-0000-0500-000013000000}"/>
                </a:ext>
              </a:extLst>
            </xdr:cNvPr>
            <xdr:cNvSpPr/>
          </xdr:nvSpPr>
          <xdr:spPr>
            <a:xfrm>
              <a:off x="13479027" y="864488"/>
              <a:ext cx="129479" cy="129479"/>
            </a:xfrm>
            <a:custGeom>
              <a:avLst/>
              <a:gdLst/>
              <a:ahLst/>
              <a:cxnLst/>
              <a:rect l="l" t="t" r="r" b="b"/>
              <a:pathLst>
                <a:path w="129479" h="129479" extrusionOk="0">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sp macro="" textlink="">
          <xdr:nvSpPr>
            <xdr:cNvPr id="20" name="Shape 17">
              <a:extLst>
                <a:ext uri="{FF2B5EF4-FFF2-40B4-BE49-F238E27FC236}">
                  <a16:creationId xmlns:a16="http://schemas.microsoft.com/office/drawing/2014/main" id="{00000000-0008-0000-0500-000014000000}"/>
                </a:ext>
              </a:extLst>
            </xdr:cNvPr>
            <xdr:cNvSpPr/>
          </xdr:nvSpPr>
          <xdr:spPr>
            <a:xfrm>
              <a:off x="13323720" y="850050"/>
              <a:ext cx="284199" cy="143471"/>
            </a:xfrm>
            <a:custGeom>
              <a:avLst/>
              <a:gdLst/>
              <a:ahLst/>
              <a:cxnLst/>
              <a:rect l="l" t="t" r="r" b="b"/>
              <a:pathLst>
                <a:path w="284199" h="143471" extrusionOk="0">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sp macro="" textlink="">
          <xdr:nvSpPr>
            <xdr:cNvPr id="21" name="Shape 18">
              <a:extLst>
                <a:ext uri="{FF2B5EF4-FFF2-40B4-BE49-F238E27FC236}">
                  <a16:creationId xmlns:a16="http://schemas.microsoft.com/office/drawing/2014/main" id="{00000000-0008-0000-0500-000015000000}"/>
                </a:ext>
              </a:extLst>
            </xdr:cNvPr>
            <xdr:cNvSpPr/>
          </xdr:nvSpPr>
          <xdr:spPr>
            <a:xfrm>
              <a:off x="13419392" y="1100073"/>
              <a:ext cx="101832" cy="171015"/>
            </a:xfrm>
            <a:custGeom>
              <a:avLst/>
              <a:gdLst/>
              <a:ahLst/>
              <a:cxnLst/>
              <a:rect l="l" t="t" r="r" b="b"/>
              <a:pathLst>
                <a:path w="101832" h="171015" extrusionOk="0">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sp macro="" textlink="">
          <xdr:nvSpPr>
            <xdr:cNvPr id="22" name="Shape 19">
              <a:extLst>
                <a:ext uri="{FF2B5EF4-FFF2-40B4-BE49-F238E27FC236}">
                  <a16:creationId xmlns:a16="http://schemas.microsoft.com/office/drawing/2014/main" id="{00000000-0008-0000-0500-000016000000}"/>
                </a:ext>
              </a:extLst>
            </xdr:cNvPr>
            <xdr:cNvSpPr/>
          </xdr:nvSpPr>
          <xdr:spPr>
            <a:xfrm>
              <a:off x="13419377" y="1026348"/>
              <a:ext cx="248873" cy="186848"/>
            </a:xfrm>
            <a:custGeom>
              <a:avLst/>
              <a:gdLst/>
              <a:ahLst/>
              <a:cxnLst/>
              <a:rect l="l" t="t" r="r" b="b"/>
              <a:pathLst>
                <a:path w="248873" h="186848" extrusionOk="0">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sp macro="" textlink="">
          <xdr:nvSpPr>
            <xdr:cNvPr id="23" name="Shape 20">
              <a:extLst>
                <a:ext uri="{FF2B5EF4-FFF2-40B4-BE49-F238E27FC236}">
                  <a16:creationId xmlns:a16="http://schemas.microsoft.com/office/drawing/2014/main" id="{00000000-0008-0000-0500-000017000000}"/>
                </a:ext>
              </a:extLst>
            </xdr:cNvPr>
            <xdr:cNvSpPr/>
          </xdr:nvSpPr>
          <xdr:spPr>
            <a:xfrm>
              <a:off x="13184194" y="946889"/>
              <a:ext cx="169494" cy="109743"/>
            </a:xfrm>
            <a:custGeom>
              <a:avLst/>
              <a:gdLst/>
              <a:ahLst/>
              <a:cxnLst/>
              <a:rect l="l" t="t" r="r" b="b"/>
              <a:pathLst>
                <a:path w="169494" h="109743" extrusionOk="0">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sp macro="" textlink="">
          <xdr:nvSpPr>
            <xdr:cNvPr id="24" name="Shape 21">
              <a:extLst>
                <a:ext uri="{FF2B5EF4-FFF2-40B4-BE49-F238E27FC236}">
                  <a16:creationId xmlns:a16="http://schemas.microsoft.com/office/drawing/2014/main" id="{00000000-0008-0000-0500-000018000000}"/>
                </a:ext>
              </a:extLst>
            </xdr:cNvPr>
            <xdr:cNvSpPr/>
          </xdr:nvSpPr>
          <xdr:spPr>
            <a:xfrm>
              <a:off x="13235030" y="946934"/>
              <a:ext cx="162459" cy="269540"/>
            </a:xfrm>
            <a:custGeom>
              <a:avLst/>
              <a:gdLst/>
              <a:ahLst/>
              <a:cxnLst/>
              <a:rect l="l" t="t" r="r" b="b"/>
              <a:pathLst>
                <a:path w="162459" h="269540" extrusionOk="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grpSp>
    </xdr:grpSp>
    <xdr:clientData fLocksWithSheet="0"/>
  </xdr:oneCellAnchor>
  <xdr:oneCellAnchor>
    <xdr:from>
      <xdr:col>74</xdr:col>
      <xdr:colOff>19050</xdr:colOff>
      <xdr:row>1</xdr:row>
      <xdr:rowOff>104775</xdr:rowOff>
    </xdr:from>
    <xdr:ext cx="676275" cy="590550"/>
    <xdr:sp macro="" textlink="">
      <xdr:nvSpPr>
        <xdr:cNvPr id="25" name="Shape 22">
          <a:extLst>
            <a:ext uri="{FF2B5EF4-FFF2-40B4-BE49-F238E27FC236}">
              <a16:creationId xmlns:a16="http://schemas.microsoft.com/office/drawing/2014/main" id="{00000000-0008-0000-0500-000019000000}"/>
            </a:ext>
          </a:extLst>
        </xdr:cNvPr>
        <xdr:cNvSpPr/>
      </xdr:nvSpPr>
      <xdr:spPr>
        <a:xfrm>
          <a:off x="5012625" y="3489488"/>
          <a:ext cx="666750" cy="581025"/>
        </a:xfrm>
        <a:custGeom>
          <a:avLst/>
          <a:gdLst/>
          <a:ahLst/>
          <a:cxnLst/>
          <a:rect l="l" t="t" r="r" b="b"/>
          <a:pathLst>
            <a:path w="811015" h="738387" extrusionOk="0">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clientData fLocksWithSheet="0"/>
  </xdr:oneCellAnchor>
  <xdr:oneCellAnchor>
    <xdr:from>
      <xdr:col>38</xdr:col>
      <xdr:colOff>104775</xdr:colOff>
      <xdr:row>1</xdr:row>
      <xdr:rowOff>123825</xdr:rowOff>
    </xdr:from>
    <xdr:ext cx="581025" cy="542925"/>
    <xdr:sp macro="" textlink="">
      <xdr:nvSpPr>
        <xdr:cNvPr id="26" name="Shape 23">
          <a:extLst>
            <a:ext uri="{FF2B5EF4-FFF2-40B4-BE49-F238E27FC236}">
              <a16:creationId xmlns:a16="http://schemas.microsoft.com/office/drawing/2014/main" id="{00000000-0008-0000-0500-00001A000000}"/>
            </a:ext>
          </a:extLst>
        </xdr:cNvPr>
        <xdr:cNvSpPr/>
      </xdr:nvSpPr>
      <xdr:spPr>
        <a:xfrm>
          <a:off x="5060250" y="3513300"/>
          <a:ext cx="571500" cy="533400"/>
        </a:xfrm>
        <a:custGeom>
          <a:avLst/>
          <a:gdLst/>
          <a:ahLst/>
          <a:cxnLst/>
          <a:rect l="l" t="t" r="r" b="b"/>
          <a:pathLst>
            <a:path w="885864" h="879979" extrusionOk="0">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clientData fLocksWithSheet="0"/>
  </xdr:oneCellAnchor>
  <xdr:oneCellAnchor>
    <xdr:from>
      <xdr:col>74</xdr:col>
      <xdr:colOff>152400</xdr:colOff>
      <xdr:row>21</xdr:row>
      <xdr:rowOff>95250</xdr:rowOff>
    </xdr:from>
    <xdr:ext cx="933450" cy="904875"/>
    <xdr:sp macro="" textlink="">
      <xdr:nvSpPr>
        <xdr:cNvPr id="27" name="Shape 24">
          <a:extLst>
            <a:ext uri="{FF2B5EF4-FFF2-40B4-BE49-F238E27FC236}">
              <a16:creationId xmlns:a16="http://schemas.microsoft.com/office/drawing/2014/main" id="{00000000-0008-0000-0500-00001B000000}"/>
            </a:ext>
          </a:extLst>
        </xdr:cNvPr>
        <xdr:cNvSpPr/>
      </xdr:nvSpPr>
      <xdr:spPr>
        <a:xfrm>
          <a:off x="4884038" y="3332325"/>
          <a:ext cx="923925" cy="895350"/>
        </a:xfrm>
        <a:custGeom>
          <a:avLst/>
          <a:gdLst/>
          <a:ahLst/>
          <a:cxnLst/>
          <a:rect l="l" t="t" r="r" b="b"/>
          <a:pathLst>
            <a:path w="881921" h="881967" extrusionOk="0">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clientData fLocksWithSheet="0"/>
  </xdr:oneCellAnchor>
  <xdr:oneCellAnchor>
    <xdr:from>
      <xdr:col>56</xdr:col>
      <xdr:colOff>76200</xdr:colOff>
      <xdr:row>1</xdr:row>
      <xdr:rowOff>123825</xdr:rowOff>
    </xdr:from>
    <xdr:ext cx="638175" cy="581025"/>
    <xdr:sp macro="" textlink="">
      <xdr:nvSpPr>
        <xdr:cNvPr id="28" name="Shape 25">
          <a:extLst>
            <a:ext uri="{FF2B5EF4-FFF2-40B4-BE49-F238E27FC236}">
              <a16:creationId xmlns:a16="http://schemas.microsoft.com/office/drawing/2014/main" id="{00000000-0008-0000-0500-00001C000000}"/>
            </a:ext>
          </a:extLst>
        </xdr:cNvPr>
        <xdr:cNvSpPr/>
      </xdr:nvSpPr>
      <xdr:spPr>
        <a:xfrm>
          <a:off x="5031675" y="3494250"/>
          <a:ext cx="628650" cy="571500"/>
        </a:xfrm>
        <a:custGeom>
          <a:avLst/>
          <a:gdLst/>
          <a:ahLst/>
          <a:cxnLst/>
          <a:rect l="l" t="t" r="r" b="b"/>
          <a:pathLst>
            <a:path w="881921" h="881967" extrusionOk="0">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wp-content/uploads/2018/05/Tiruppur-Living-Wage-Report-1.pdf"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living-wage-benchmarks/ghana/"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heetViews>
  <sheetFormatPr defaultColWidth="12.5703125" defaultRowHeight="15" customHeight="1"/>
  <cols>
    <col min="1" max="1" width="8.85546875" customWidth="1"/>
    <col min="2" max="2" width="35.42578125" customWidth="1"/>
    <col min="3" max="3" width="90.5703125" customWidth="1"/>
    <col min="4" max="26" width="8.85546875" customWidth="1"/>
  </cols>
  <sheetData>
    <row r="1" spans="1:26" ht="15.75" customHeight="1">
      <c r="A1" s="1"/>
      <c r="B1" s="2"/>
      <c r="C1" s="2"/>
      <c r="D1" s="2"/>
      <c r="E1" s="1"/>
      <c r="F1" s="1"/>
      <c r="G1" s="1"/>
      <c r="H1" s="1"/>
      <c r="I1" s="1"/>
      <c r="J1" s="1"/>
      <c r="K1" s="1"/>
      <c r="L1" s="1"/>
      <c r="M1" s="1"/>
      <c r="N1" s="1"/>
      <c r="O1" s="1"/>
      <c r="P1" s="1"/>
      <c r="Q1" s="1"/>
      <c r="R1" s="1"/>
      <c r="S1" s="1"/>
      <c r="T1" s="1"/>
      <c r="U1" s="1"/>
      <c r="V1" s="1"/>
      <c r="W1" s="1"/>
      <c r="X1" s="1"/>
      <c r="Y1" s="1"/>
      <c r="Z1" s="1"/>
    </row>
    <row r="2" spans="1:26" ht="15.75" customHeight="1">
      <c r="A2" s="1"/>
      <c r="B2" s="3" t="s">
        <v>0</v>
      </c>
      <c r="C2" s="2"/>
      <c r="D2" s="2"/>
      <c r="E2" s="1"/>
      <c r="F2" s="1"/>
      <c r="G2" s="1"/>
      <c r="H2" s="1"/>
      <c r="I2" s="1"/>
      <c r="J2" s="1"/>
      <c r="K2" s="1"/>
      <c r="L2" s="1"/>
      <c r="M2" s="1"/>
      <c r="N2" s="1"/>
      <c r="O2" s="1"/>
      <c r="P2" s="1"/>
      <c r="Q2" s="1"/>
      <c r="R2" s="1"/>
      <c r="S2" s="1"/>
      <c r="T2" s="1"/>
      <c r="U2" s="1"/>
      <c r="V2" s="1"/>
      <c r="W2" s="1"/>
      <c r="X2" s="1"/>
      <c r="Y2" s="1"/>
      <c r="Z2" s="1"/>
    </row>
    <row r="3" spans="1:26" ht="15.75" customHeight="1">
      <c r="A3" s="1"/>
      <c r="B3" s="4" t="s">
        <v>1</v>
      </c>
      <c r="C3" s="101" t="s">
        <v>2</v>
      </c>
      <c r="D3" s="2"/>
      <c r="E3" s="1"/>
      <c r="F3" s="1"/>
      <c r="G3" s="1"/>
      <c r="H3" s="1"/>
      <c r="I3" s="1"/>
      <c r="J3" s="1"/>
      <c r="K3" s="1"/>
      <c r="L3" s="1"/>
      <c r="M3" s="1"/>
      <c r="N3" s="1"/>
      <c r="O3" s="1"/>
      <c r="P3" s="1"/>
      <c r="Q3" s="1"/>
      <c r="R3" s="1"/>
      <c r="S3" s="1"/>
      <c r="T3" s="1"/>
      <c r="U3" s="1"/>
      <c r="V3" s="1"/>
      <c r="W3" s="1"/>
      <c r="X3" s="1"/>
      <c r="Y3" s="1"/>
      <c r="Z3" s="1"/>
    </row>
    <row r="4" spans="1:26" ht="15.75" customHeight="1">
      <c r="A4" s="1"/>
      <c r="B4" s="173" t="s">
        <v>3</v>
      </c>
      <c r="C4" s="102" t="s">
        <v>4</v>
      </c>
      <c r="D4" s="2"/>
      <c r="E4" s="1"/>
      <c r="F4" s="1"/>
      <c r="G4" s="1"/>
      <c r="H4" s="1"/>
      <c r="I4" s="1"/>
      <c r="J4" s="1"/>
      <c r="K4" s="1"/>
      <c r="L4" s="1"/>
      <c r="M4" s="1"/>
      <c r="N4" s="1"/>
      <c r="O4" s="1"/>
      <c r="P4" s="1"/>
      <c r="Q4" s="1"/>
      <c r="R4" s="1"/>
      <c r="S4" s="1"/>
      <c r="T4" s="1"/>
      <c r="U4" s="1"/>
      <c r="V4" s="1"/>
      <c r="W4" s="1"/>
      <c r="X4" s="1"/>
      <c r="Y4" s="1"/>
      <c r="Z4" s="1"/>
    </row>
    <row r="5" spans="1:26" ht="15.75" customHeight="1">
      <c r="A5" s="1"/>
      <c r="B5" s="220"/>
      <c r="C5" s="102" t="s">
        <v>5</v>
      </c>
      <c r="D5" s="2"/>
      <c r="E5" s="1"/>
      <c r="F5" s="1"/>
      <c r="G5" s="1"/>
      <c r="H5" s="1"/>
      <c r="I5" s="1"/>
      <c r="J5" s="1"/>
      <c r="K5" s="1"/>
      <c r="L5" s="1"/>
      <c r="M5" s="1"/>
      <c r="N5" s="1"/>
      <c r="O5" s="1"/>
      <c r="P5" s="1"/>
      <c r="Q5" s="1"/>
      <c r="R5" s="1"/>
      <c r="S5" s="1"/>
      <c r="T5" s="1"/>
      <c r="U5" s="1"/>
      <c r="V5" s="1"/>
      <c r="W5" s="1"/>
      <c r="X5" s="1"/>
      <c r="Y5" s="1"/>
      <c r="Z5" s="1"/>
    </row>
    <row r="6" spans="1:26" ht="15.75" customHeight="1">
      <c r="A6" s="1"/>
      <c r="B6" s="220"/>
      <c r="C6" s="102" t="s">
        <v>6</v>
      </c>
      <c r="D6" s="2"/>
      <c r="E6" s="1"/>
      <c r="F6" s="1"/>
      <c r="G6" s="1"/>
      <c r="H6" s="1"/>
      <c r="I6" s="1"/>
      <c r="J6" s="1"/>
      <c r="K6" s="1"/>
      <c r="L6" s="1"/>
      <c r="M6" s="1"/>
      <c r="N6" s="1"/>
      <c r="O6" s="1"/>
      <c r="P6" s="1"/>
      <c r="Q6" s="1"/>
      <c r="R6" s="1"/>
      <c r="S6" s="1"/>
      <c r="T6" s="1"/>
      <c r="U6" s="1"/>
      <c r="V6" s="1"/>
      <c r="W6" s="1"/>
      <c r="X6" s="1"/>
      <c r="Y6" s="1"/>
      <c r="Z6" s="1"/>
    </row>
    <row r="7" spans="1:26" ht="15.75" customHeight="1">
      <c r="A7" s="1"/>
      <c r="B7" s="220"/>
      <c r="C7" s="102" t="s">
        <v>7</v>
      </c>
      <c r="D7" s="2"/>
      <c r="E7" s="1"/>
      <c r="F7" s="1"/>
      <c r="G7" s="1"/>
      <c r="H7" s="1"/>
      <c r="I7" s="1"/>
      <c r="J7" s="1"/>
      <c r="K7" s="1"/>
      <c r="L7" s="1"/>
      <c r="M7" s="1"/>
      <c r="N7" s="1"/>
      <c r="O7" s="1"/>
      <c r="P7" s="1"/>
      <c r="Q7" s="1"/>
      <c r="R7" s="1"/>
      <c r="S7" s="1"/>
      <c r="T7" s="1"/>
      <c r="U7" s="1"/>
      <c r="V7" s="1"/>
      <c r="W7" s="1"/>
      <c r="X7" s="1"/>
      <c r="Y7" s="1"/>
      <c r="Z7" s="1"/>
    </row>
    <row r="8" spans="1:26" ht="15.75" customHeight="1">
      <c r="A8" s="1"/>
      <c r="B8" s="221"/>
      <c r="C8" s="102" t="s">
        <v>8</v>
      </c>
      <c r="D8" s="2"/>
      <c r="E8" s="1"/>
      <c r="F8" s="1"/>
      <c r="G8" s="1"/>
      <c r="H8" s="1"/>
      <c r="I8" s="1"/>
      <c r="J8" s="1"/>
      <c r="K8" s="1"/>
      <c r="L8" s="1"/>
      <c r="M8" s="1"/>
      <c r="N8" s="1"/>
      <c r="O8" s="1"/>
      <c r="P8" s="1"/>
      <c r="Q8" s="1"/>
      <c r="R8" s="1"/>
      <c r="S8" s="1"/>
      <c r="T8" s="1"/>
      <c r="U8" s="1"/>
      <c r="V8" s="1"/>
      <c r="W8" s="1"/>
      <c r="X8" s="1"/>
      <c r="Y8" s="1"/>
      <c r="Z8" s="1"/>
    </row>
    <row r="9" spans="1:26" ht="216" customHeight="1">
      <c r="A9" s="5"/>
      <c r="B9" s="4" t="s">
        <v>9</v>
      </c>
      <c r="C9" s="103" t="s">
        <v>10</v>
      </c>
      <c r="D9" s="2"/>
      <c r="E9" s="1"/>
      <c r="F9" s="1"/>
      <c r="G9" s="1"/>
      <c r="H9" s="1"/>
      <c r="I9" s="1"/>
      <c r="J9" s="1"/>
      <c r="K9" s="1"/>
      <c r="L9" s="1"/>
      <c r="M9" s="1"/>
      <c r="N9" s="1"/>
      <c r="O9" s="1"/>
      <c r="P9" s="1"/>
      <c r="Q9" s="1"/>
      <c r="R9" s="1"/>
      <c r="S9" s="1"/>
      <c r="T9" s="1"/>
      <c r="U9" s="1"/>
      <c r="V9" s="1"/>
      <c r="W9" s="1"/>
      <c r="X9" s="1"/>
      <c r="Y9" s="1"/>
      <c r="Z9" s="1"/>
    </row>
    <row r="10" spans="1:26" ht="132" customHeight="1">
      <c r="A10" s="1"/>
      <c r="B10" s="4" t="s">
        <v>11</v>
      </c>
      <c r="C10" s="103" t="s">
        <v>12</v>
      </c>
      <c r="D10" s="2"/>
      <c r="E10" s="1"/>
      <c r="F10" s="1"/>
      <c r="G10" s="1"/>
      <c r="H10" s="1"/>
      <c r="I10" s="1"/>
      <c r="J10" s="1"/>
      <c r="K10" s="1"/>
      <c r="L10" s="1"/>
      <c r="M10" s="1"/>
      <c r="N10" s="1"/>
      <c r="O10" s="1"/>
      <c r="P10" s="1"/>
      <c r="Q10" s="1"/>
      <c r="R10" s="1"/>
      <c r="S10" s="1"/>
      <c r="T10" s="1"/>
      <c r="U10" s="1"/>
      <c r="V10" s="1"/>
      <c r="W10" s="1"/>
      <c r="X10" s="1"/>
      <c r="Y10" s="1"/>
      <c r="Z10" s="1"/>
    </row>
    <row r="11" spans="1:26" ht="25.5" customHeight="1">
      <c r="A11" s="1"/>
      <c r="B11" s="1"/>
      <c r="C11" s="1"/>
      <c r="D11" s="2"/>
      <c r="E11" s="1"/>
      <c r="F11" s="1"/>
      <c r="G11" s="1"/>
      <c r="H11" s="1"/>
      <c r="I11" s="1"/>
      <c r="J11" s="1"/>
      <c r="K11" s="1"/>
      <c r="L11" s="1"/>
      <c r="M11" s="1"/>
      <c r="N11" s="1"/>
      <c r="O11" s="1"/>
      <c r="P11" s="1"/>
      <c r="Q11" s="1"/>
      <c r="R11" s="1"/>
      <c r="S11" s="1"/>
      <c r="T11" s="1"/>
      <c r="U11" s="1"/>
      <c r="V11" s="1"/>
      <c r="W11" s="1"/>
      <c r="X11" s="1"/>
      <c r="Y11" s="1"/>
      <c r="Z11" s="1"/>
    </row>
    <row r="12" spans="1:26" ht="20.25" customHeight="1">
      <c r="A12" s="1"/>
      <c r="B12" s="3" t="s">
        <v>13</v>
      </c>
      <c r="C12" s="1"/>
      <c r="D12" s="2"/>
      <c r="E12" s="1"/>
      <c r="F12" s="1"/>
      <c r="G12" s="1"/>
      <c r="H12" s="1"/>
      <c r="I12" s="1"/>
      <c r="J12" s="1"/>
      <c r="K12" s="1"/>
      <c r="L12" s="1"/>
      <c r="M12" s="1"/>
      <c r="N12" s="1"/>
      <c r="O12" s="1"/>
      <c r="P12" s="1"/>
      <c r="Q12" s="1"/>
      <c r="R12" s="1"/>
      <c r="S12" s="1"/>
      <c r="T12" s="1"/>
      <c r="U12" s="1"/>
      <c r="V12" s="1"/>
      <c r="W12" s="1"/>
      <c r="X12" s="1"/>
      <c r="Y12" s="1"/>
      <c r="Z12" s="1"/>
    </row>
    <row r="13" spans="1:26" ht="41.25" customHeight="1">
      <c r="A13" s="1"/>
      <c r="B13" s="4" t="s">
        <v>14</v>
      </c>
      <c r="C13" s="6" t="s">
        <v>15</v>
      </c>
      <c r="D13" s="1"/>
      <c r="E13" s="1"/>
      <c r="F13" s="1"/>
      <c r="G13" s="1"/>
      <c r="H13" s="1"/>
      <c r="I13" s="1"/>
      <c r="J13" s="1"/>
      <c r="K13" s="1"/>
      <c r="L13" s="1"/>
      <c r="M13" s="1"/>
      <c r="N13" s="1"/>
      <c r="O13" s="1"/>
      <c r="P13" s="1"/>
      <c r="Q13" s="1"/>
      <c r="R13" s="1"/>
      <c r="S13" s="1"/>
      <c r="T13" s="1"/>
      <c r="U13" s="1"/>
      <c r="V13" s="1"/>
      <c r="W13" s="1"/>
      <c r="X13" s="1"/>
      <c r="Y13" s="1"/>
      <c r="Z13" s="1"/>
    </row>
    <row r="14" spans="1:26" ht="53.25" customHeight="1">
      <c r="A14" s="1"/>
      <c r="B14" s="4" t="s">
        <v>16</v>
      </c>
      <c r="C14" s="6" t="s">
        <v>17</v>
      </c>
      <c r="D14" s="1"/>
      <c r="E14" s="1"/>
      <c r="F14" s="1"/>
      <c r="G14" s="1"/>
      <c r="H14" s="1"/>
      <c r="I14" s="1"/>
      <c r="J14" s="1"/>
      <c r="K14" s="1"/>
      <c r="L14" s="1"/>
      <c r="M14" s="1"/>
      <c r="N14" s="1"/>
      <c r="O14" s="1"/>
      <c r="P14" s="1"/>
      <c r="Q14" s="1"/>
      <c r="R14" s="1"/>
      <c r="S14" s="1"/>
      <c r="T14" s="1"/>
      <c r="U14" s="1"/>
      <c r="V14" s="1"/>
      <c r="W14" s="1"/>
      <c r="X14" s="1"/>
      <c r="Y14" s="1"/>
      <c r="Z14" s="1"/>
    </row>
    <row r="15" spans="1:26" ht="39" customHeight="1">
      <c r="A15" s="1"/>
      <c r="B15" s="4" t="s">
        <v>18</v>
      </c>
      <c r="C15" s="6" t="s">
        <v>19</v>
      </c>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4:B8"/>
  </mergeCells>
  <hyperlinks>
    <hyperlink ref="C4" location="'1) A - Building a baseline'!A1" display="1) A - Building a Baseline" xr:uid="{00000000-0004-0000-0000-000000000000}"/>
    <hyperlink ref="C5" location="'2) Final Data'!A1" display="2) Final Data " xr:uid="{00000000-0004-0000-0000-000001000000}"/>
    <hyperlink ref="C6" location="'3) Healthy Diets (B1)'!A1" display="3) Healthy Diets (B1)" xr:uid="{00000000-0004-0000-0000-000002000000}"/>
    <hyperlink ref="C7" location="'4) Household Size and FTWE'!A1" display="4) Household Size and Full-Time Worker Equivalent" xr:uid="{00000000-0004-0000-0000-000003000000}"/>
    <hyperlink ref="C8" location="'5) Dashboard'!A1" display="5) Dashboard with summary of data input in 2) Final data" xr:uid="{00000000-0004-0000-00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showGridLines="0" workbookViewId="0"/>
  </sheetViews>
  <sheetFormatPr defaultColWidth="12.5703125" defaultRowHeight="15" customHeight="1"/>
  <cols>
    <col min="1" max="1" width="34.42578125" customWidth="1"/>
    <col min="2" max="2" width="122" customWidth="1"/>
    <col min="3" max="42" width="24.5703125" customWidth="1"/>
  </cols>
  <sheetData>
    <row r="1" spans="1:42" ht="18.75" customHeight="1">
      <c r="A1" s="104"/>
      <c r="B1" s="104"/>
      <c r="C1" s="104"/>
      <c r="D1" s="104"/>
      <c r="E1" s="104"/>
      <c r="F1" s="104"/>
      <c r="G1" s="104"/>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row>
    <row r="2" spans="1:42" ht="18.75" customHeight="1">
      <c r="A2" s="176" t="s">
        <v>20</v>
      </c>
      <c r="B2" s="222"/>
      <c r="C2" s="222"/>
      <c r="D2" s="222"/>
      <c r="E2" s="222"/>
      <c r="F2" s="222"/>
      <c r="G2" s="222"/>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row>
    <row r="3" spans="1:42" ht="18.75" customHeight="1">
      <c r="A3" s="222"/>
      <c r="B3" s="223"/>
      <c r="C3" s="223"/>
      <c r="D3" s="223"/>
      <c r="E3" s="223"/>
      <c r="F3" s="223"/>
      <c r="G3" s="222"/>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row>
    <row r="4" spans="1:42" ht="18.75" customHeight="1">
      <c r="A4" s="222"/>
      <c r="B4" s="223"/>
      <c r="C4" s="223"/>
      <c r="D4" s="223"/>
      <c r="E4" s="223"/>
      <c r="F4" s="223"/>
      <c r="G4" s="222"/>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row>
    <row r="5" spans="1:42" ht="18.75" customHeight="1">
      <c r="A5" s="222"/>
      <c r="B5" s="223"/>
      <c r="C5" s="223"/>
      <c r="D5" s="223"/>
      <c r="E5" s="223"/>
      <c r="F5" s="223"/>
      <c r="G5" s="222"/>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row>
    <row r="6" spans="1:42" ht="18.75" customHeight="1">
      <c r="A6" s="222"/>
      <c r="B6" s="223"/>
      <c r="C6" s="223"/>
      <c r="D6" s="223"/>
      <c r="E6" s="223"/>
      <c r="F6" s="223"/>
      <c r="G6" s="222"/>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row>
    <row r="7" spans="1:42" ht="18.75" customHeight="1">
      <c r="A7" s="222"/>
      <c r="B7" s="222"/>
      <c r="C7" s="222"/>
      <c r="D7" s="222"/>
      <c r="E7" s="222"/>
      <c r="F7" s="222"/>
      <c r="G7" s="222"/>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row>
    <row r="8" spans="1:42" ht="15.75" customHeight="1">
      <c r="A8" s="107"/>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row>
    <row r="9" spans="1:42" ht="36" customHeight="1">
      <c r="A9" s="7" t="s">
        <v>21</v>
      </c>
      <c r="B9" s="8"/>
      <c r="C9" s="9" t="s">
        <v>22</v>
      </c>
      <c r="D9" s="9" t="s">
        <v>23</v>
      </c>
      <c r="E9" s="9" t="s">
        <v>24</v>
      </c>
      <c r="F9" s="9" t="s">
        <v>25</v>
      </c>
      <c r="G9" s="9" t="s">
        <v>26</v>
      </c>
      <c r="H9" s="9" t="s">
        <v>27</v>
      </c>
      <c r="I9" s="9" t="s">
        <v>28</v>
      </c>
      <c r="J9" s="9" t="s">
        <v>29</v>
      </c>
      <c r="K9" s="9" t="s">
        <v>30</v>
      </c>
      <c r="L9" s="9" t="s">
        <v>31</v>
      </c>
      <c r="M9" s="9" t="s">
        <v>32</v>
      </c>
      <c r="N9" s="9" t="s">
        <v>33</v>
      </c>
      <c r="O9" s="9" t="s">
        <v>34</v>
      </c>
      <c r="P9" s="9" t="s">
        <v>35</v>
      </c>
      <c r="Q9" s="9" t="s">
        <v>36</v>
      </c>
      <c r="R9" s="9" t="s">
        <v>37</v>
      </c>
      <c r="S9" s="9" t="s">
        <v>38</v>
      </c>
      <c r="T9" s="9" t="s">
        <v>39</v>
      </c>
      <c r="U9" s="9" t="s">
        <v>40</v>
      </c>
      <c r="V9" s="9" t="s">
        <v>41</v>
      </c>
      <c r="W9" s="9" t="s">
        <v>42</v>
      </c>
      <c r="X9" s="9" t="s">
        <v>43</v>
      </c>
      <c r="Y9" s="9" t="s">
        <v>44</v>
      </c>
      <c r="Z9" s="9" t="s">
        <v>45</v>
      </c>
      <c r="AA9" s="9" t="s">
        <v>46</v>
      </c>
      <c r="AB9" s="9" t="s">
        <v>47</v>
      </c>
      <c r="AC9" s="9" t="s">
        <v>48</v>
      </c>
      <c r="AD9" s="9" t="s">
        <v>49</v>
      </c>
      <c r="AE9" s="9" t="s">
        <v>50</v>
      </c>
      <c r="AF9" s="9" t="s">
        <v>51</v>
      </c>
      <c r="AG9" s="9" t="s">
        <v>52</v>
      </c>
      <c r="AH9" s="9" t="s">
        <v>53</v>
      </c>
      <c r="AI9" s="9" t="s">
        <v>54</v>
      </c>
      <c r="AJ9" s="9" t="s">
        <v>55</v>
      </c>
      <c r="AK9" s="9" t="s">
        <v>56</v>
      </c>
      <c r="AL9" s="9" t="s">
        <v>57</v>
      </c>
      <c r="AM9" s="9" t="s">
        <v>58</v>
      </c>
      <c r="AN9" s="9" t="s">
        <v>59</v>
      </c>
      <c r="AO9" s="9" t="s">
        <v>60</v>
      </c>
      <c r="AP9" s="9" t="s">
        <v>61</v>
      </c>
    </row>
    <row r="10" spans="1:42" ht="27" customHeight="1">
      <c r="A10" s="177" t="s">
        <v>62</v>
      </c>
      <c r="B10" s="10" t="s">
        <v>63</v>
      </c>
      <c r="C10" s="11" t="s">
        <v>64</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row>
    <row r="11" spans="1:42" ht="27" customHeight="1">
      <c r="A11" s="224"/>
      <c r="B11" s="10" t="s">
        <v>65</v>
      </c>
      <c r="C11" s="11" t="s">
        <v>66</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2" ht="27" customHeight="1">
      <c r="A12" s="224"/>
      <c r="B12" s="10" t="s">
        <v>67</v>
      </c>
      <c r="C12" s="11" t="s">
        <v>68</v>
      </c>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row>
    <row r="13" spans="1:42" ht="27" customHeight="1">
      <c r="A13" s="224"/>
      <c r="B13" s="10" t="s">
        <v>69</v>
      </c>
      <c r="C13" s="11">
        <v>42</v>
      </c>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row>
    <row r="14" spans="1:42" ht="27" customHeight="1">
      <c r="A14" s="225"/>
      <c r="B14" s="10" t="s">
        <v>70</v>
      </c>
      <c r="C14" s="11" t="s">
        <v>71</v>
      </c>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row>
    <row r="15" spans="1:42" ht="15.75" customHeight="1">
      <c r="A15" s="12"/>
      <c r="B15" s="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row>
    <row r="16" spans="1:42" ht="32.25" customHeight="1">
      <c r="A16" s="174" t="s">
        <v>72</v>
      </c>
      <c r="B16" s="10" t="s">
        <v>73</v>
      </c>
      <c r="C16" s="11" t="s">
        <v>74</v>
      </c>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row>
    <row r="17" spans="1:42" ht="32.25" customHeight="1">
      <c r="A17" s="220"/>
      <c r="B17" s="10" t="s">
        <v>75</v>
      </c>
      <c r="C17" s="11" t="s">
        <v>76</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row>
    <row r="18" spans="1:42" ht="32.25" customHeight="1">
      <c r="A18" s="220"/>
      <c r="B18" s="10" t="s">
        <v>77</v>
      </c>
      <c r="C18" s="11" t="s">
        <v>78</v>
      </c>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row>
    <row r="19" spans="1:42" ht="32.25" customHeight="1">
      <c r="A19" s="220"/>
      <c r="B19" s="10" t="s">
        <v>79</v>
      </c>
      <c r="C19" s="11" t="s">
        <v>80</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row>
    <row r="20" spans="1:42" ht="32.25" customHeight="1">
      <c r="A20" s="220"/>
      <c r="B20" s="10" t="s">
        <v>81</v>
      </c>
      <c r="C20" s="11" t="s">
        <v>82</v>
      </c>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row>
    <row r="21" spans="1:42" ht="32.25" customHeight="1">
      <c r="A21" s="221"/>
      <c r="B21" s="10" t="s">
        <v>83</v>
      </c>
      <c r="C21" s="11" t="s">
        <v>84</v>
      </c>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row>
    <row r="22" spans="1:42" ht="15.75" customHeight="1">
      <c r="A22" s="12"/>
      <c r="B22" s="13"/>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row>
    <row r="23" spans="1:42" ht="30" customHeight="1">
      <c r="A23" s="174" t="s">
        <v>85</v>
      </c>
      <c r="B23" s="10" t="s">
        <v>86</v>
      </c>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row>
    <row r="24" spans="1:42" ht="30" customHeight="1">
      <c r="A24" s="220"/>
      <c r="B24" s="10" t="s">
        <v>87</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row>
    <row r="25" spans="1:42" ht="30" customHeight="1">
      <c r="A25" s="220"/>
      <c r="B25" s="10" t="s">
        <v>88</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row>
    <row r="26" spans="1:42" ht="30" customHeight="1">
      <c r="A26" s="220"/>
      <c r="B26" s="10" t="s">
        <v>89</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row>
    <row r="27" spans="1:42" ht="30" customHeight="1">
      <c r="A27" s="220"/>
      <c r="B27" s="10" t="s">
        <v>90</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row>
    <row r="28" spans="1:42" ht="30" customHeight="1">
      <c r="A28" s="220"/>
      <c r="B28" s="10" t="s">
        <v>91</v>
      </c>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row>
    <row r="29" spans="1:42" ht="30" customHeight="1">
      <c r="A29" s="220"/>
      <c r="B29" s="10" t="s">
        <v>92</v>
      </c>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row>
    <row r="30" spans="1:42" ht="30" customHeight="1">
      <c r="A30" s="220"/>
      <c r="B30" s="15" t="s">
        <v>93</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row>
    <row r="31" spans="1:42" ht="30" customHeight="1">
      <c r="A31" s="220"/>
      <c r="B31" s="10" t="s">
        <v>94</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row>
    <row r="32" spans="1:42" ht="30" customHeight="1">
      <c r="A32" s="220"/>
      <c r="B32" s="10" t="s">
        <v>95</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row>
    <row r="33" spans="1:42" ht="30" customHeight="1">
      <c r="A33" s="220"/>
      <c r="B33" s="15" t="s">
        <v>96</v>
      </c>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row>
    <row r="34" spans="1:42" ht="30" customHeight="1">
      <c r="A34" s="220"/>
      <c r="B34" s="15" t="s">
        <v>97</v>
      </c>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row>
    <row r="35" spans="1:42" ht="30" customHeight="1">
      <c r="A35" s="220"/>
      <c r="B35" s="10" t="s">
        <v>98</v>
      </c>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row>
    <row r="36" spans="1:42" ht="30" customHeight="1">
      <c r="A36" s="220"/>
      <c r="B36" s="10" t="s">
        <v>99</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row>
    <row r="37" spans="1:42" ht="30" customHeight="1">
      <c r="A37" s="221"/>
      <c r="B37" s="10" t="s">
        <v>100</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row>
    <row r="38" spans="1:42" ht="15.75" customHeight="1">
      <c r="A38" s="12"/>
      <c r="B38" s="13"/>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row>
    <row r="39" spans="1:42" ht="42" customHeight="1">
      <c r="A39" s="174" t="s">
        <v>101</v>
      </c>
      <c r="B39" s="16" t="s">
        <v>102</v>
      </c>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row>
    <row r="40" spans="1:42" ht="30" customHeight="1">
      <c r="A40" s="221"/>
      <c r="B40" s="10" t="s">
        <v>103</v>
      </c>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row>
    <row r="41" spans="1:42" ht="15.75" customHeight="1">
      <c r="A41" s="12"/>
      <c r="B41" s="17"/>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row>
    <row r="42" spans="1:42" ht="39" customHeight="1">
      <c r="A42" s="174" t="s">
        <v>104</v>
      </c>
      <c r="B42" s="16" t="s">
        <v>105</v>
      </c>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row>
    <row r="43" spans="1:42" ht="39" customHeight="1">
      <c r="A43" s="220"/>
      <c r="B43" s="18" t="s">
        <v>106</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row>
    <row r="44" spans="1:42" ht="39" customHeight="1">
      <c r="A44" s="220"/>
      <c r="B44" s="16" t="s">
        <v>107</v>
      </c>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row>
    <row r="45" spans="1:42" ht="39" customHeight="1">
      <c r="A45" s="220"/>
      <c r="B45" s="16" t="s">
        <v>108</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row>
    <row r="46" spans="1:42" ht="39" customHeight="1">
      <c r="A46" s="220"/>
      <c r="B46" s="16" t="s">
        <v>109</v>
      </c>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row>
    <row r="47" spans="1:42" ht="39" customHeight="1">
      <c r="A47" s="220"/>
      <c r="B47" s="16" t="s">
        <v>110</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row>
    <row r="48" spans="1:42" ht="39" customHeight="1">
      <c r="A48" s="220"/>
      <c r="B48" s="16" t="s">
        <v>111</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row>
    <row r="49" spans="1:42" ht="39" customHeight="1">
      <c r="A49" s="220"/>
      <c r="B49" s="16" t="s">
        <v>112</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row>
    <row r="50" spans="1:42" ht="39" customHeight="1">
      <c r="A50" s="220"/>
      <c r="B50" s="16" t="s">
        <v>113</v>
      </c>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row>
    <row r="51" spans="1:42" ht="39" customHeight="1">
      <c r="A51" s="220"/>
      <c r="B51" s="16" t="s">
        <v>114</v>
      </c>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row>
    <row r="52" spans="1:42" ht="39" customHeight="1">
      <c r="A52" s="220"/>
      <c r="B52" s="18" t="s">
        <v>115</v>
      </c>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row>
    <row r="53" spans="1:42" ht="39" customHeight="1">
      <c r="A53" s="220"/>
      <c r="B53" s="16" t="s">
        <v>116</v>
      </c>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row>
    <row r="54" spans="1:42" ht="39" customHeight="1">
      <c r="A54" s="220"/>
      <c r="B54" s="16" t="s">
        <v>117</v>
      </c>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row>
    <row r="55" spans="1:42" ht="39" customHeight="1">
      <c r="A55" s="220"/>
      <c r="B55" s="16" t="s">
        <v>118</v>
      </c>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row>
    <row r="56" spans="1:42" ht="39" customHeight="1">
      <c r="A56" s="220"/>
      <c r="B56" s="16" t="s">
        <v>119</v>
      </c>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row>
    <row r="57" spans="1:42" ht="39" customHeight="1">
      <c r="A57" s="220"/>
      <c r="B57" s="16" t="s">
        <v>120</v>
      </c>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row>
    <row r="58" spans="1:42" ht="39" customHeight="1">
      <c r="A58" s="220"/>
      <c r="B58" s="16" t="s">
        <v>121</v>
      </c>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row>
    <row r="59" spans="1:42" ht="39" customHeight="1">
      <c r="A59" s="220"/>
      <c r="B59" s="16" t="s">
        <v>122</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row>
    <row r="60" spans="1:42" ht="39" customHeight="1">
      <c r="A60" s="220"/>
      <c r="B60" s="16" t="s">
        <v>123</v>
      </c>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row>
    <row r="61" spans="1:42" ht="39" customHeight="1">
      <c r="A61" s="220"/>
      <c r="B61" s="16" t="s">
        <v>124</v>
      </c>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row>
    <row r="62" spans="1:42" ht="39" customHeight="1">
      <c r="A62" s="220"/>
      <c r="B62" s="16" t="s">
        <v>125</v>
      </c>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row>
    <row r="63" spans="1:42" ht="55.5" customHeight="1">
      <c r="A63" s="220"/>
      <c r="B63" s="18" t="s">
        <v>126</v>
      </c>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row>
    <row r="64" spans="1:42" ht="55.5" customHeight="1">
      <c r="A64" s="220"/>
      <c r="B64" s="16" t="s">
        <v>127</v>
      </c>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row>
    <row r="65" spans="1:42" ht="55.5" customHeight="1">
      <c r="A65" s="220"/>
      <c r="B65" s="16" t="s">
        <v>128</v>
      </c>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row>
    <row r="66" spans="1:42" ht="55.5" customHeight="1">
      <c r="A66" s="220"/>
      <c r="B66" s="16" t="s">
        <v>129</v>
      </c>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row>
    <row r="67" spans="1:42" ht="55.5" customHeight="1">
      <c r="A67" s="220"/>
      <c r="B67" s="16" t="s">
        <v>130</v>
      </c>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row>
    <row r="68" spans="1:42" ht="55.5" customHeight="1">
      <c r="A68" s="220"/>
      <c r="B68" s="16" t="s">
        <v>131</v>
      </c>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row>
    <row r="69" spans="1:42" ht="55.5" customHeight="1">
      <c r="A69" s="220"/>
      <c r="B69" s="16" t="s">
        <v>132</v>
      </c>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row>
    <row r="70" spans="1:42" ht="55.5" customHeight="1">
      <c r="A70" s="220"/>
      <c r="B70" s="16" t="s">
        <v>133</v>
      </c>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row>
    <row r="71" spans="1:42" ht="55.5" customHeight="1">
      <c r="A71" s="220"/>
      <c r="B71" s="16" t="s">
        <v>134</v>
      </c>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row>
    <row r="72" spans="1:42" ht="55.5" customHeight="1">
      <c r="A72" s="220"/>
      <c r="B72" s="16" t="s">
        <v>135</v>
      </c>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row>
    <row r="73" spans="1:42" ht="55.5" customHeight="1">
      <c r="A73" s="221"/>
      <c r="B73" s="16" t="s">
        <v>136</v>
      </c>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row>
    <row r="74" spans="1:42" ht="15.75" customHeight="1">
      <c r="A74" s="12"/>
      <c r="B74" s="17"/>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row>
    <row r="75" spans="1:42" ht="36" customHeight="1">
      <c r="A75" s="175" t="s">
        <v>137</v>
      </c>
      <c r="B75" s="16" t="s">
        <v>138</v>
      </c>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row>
    <row r="76" spans="1:42" ht="36" customHeight="1">
      <c r="A76" s="220"/>
      <c r="B76" s="16" t="s">
        <v>139</v>
      </c>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row>
    <row r="77" spans="1:42" ht="36" customHeight="1">
      <c r="A77" s="220"/>
      <c r="B77" s="16" t="s">
        <v>140</v>
      </c>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row>
    <row r="78" spans="1:42" ht="36" customHeight="1">
      <c r="A78" s="220"/>
      <c r="B78" s="16" t="s">
        <v>141</v>
      </c>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row>
    <row r="79" spans="1:42" ht="36" customHeight="1">
      <c r="A79" s="220"/>
      <c r="B79" s="16" t="s">
        <v>142</v>
      </c>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row>
    <row r="80" spans="1:42" ht="36" customHeight="1">
      <c r="A80" s="221"/>
      <c r="B80" s="16" t="s">
        <v>143</v>
      </c>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row>
    <row r="81" spans="1:42" ht="15.75" customHeight="1">
      <c r="A81" s="1"/>
      <c r="B81" s="1"/>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row>
    <row r="82" spans="1:42" ht="15.75" customHeight="1">
      <c r="A82" s="1"/>
      <c r="B82" s="1"/>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row>
    <row r="83" spans="1:42" ht="15.75" customHeight="1">
      <c r="A83" s="1"/>
      <c r="B83" s="1"/>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row>
    <row r="84" spans="1:42" ht="15.75" customHeight="1">
      <c r="A84" s="1"/>
      <c r="B84" s="1"/>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row>
    <row r="85" spans="1:42" ht="15.75" customHeight="1">
      <c r="A85" s="1"/>
      <c r="B85" s="1"/>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row>
    <row r="86" spans="1:42" ht="15.75" customHeight="1">
      <c r="A86" s="1"/>
      <c r="B86" s="1"/>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row>
    <row r="87" spans="1:42" ht="15.75" customHeight="1">
      <c r="A87" s="1"/>
      <c r="B87" s="1"/>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row>
    <row r="88" spans="1:42" ht="15.75" customHeight="1">
      <c r="A88" s="1"/>
      <c r="B88" s="1"/>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row>
    <row r="89" spans="1:42" ht="15.75" customHeight="1">
      <c r="A89" s="1"/>
      <c r="B89" s="1"/>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row>
    <row r="90" spans="1:42" ht="15.75" customHeight="1">
      <c r="A90" s="1"/>
      <c r="B90" s="1"/>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row>
    <row r="91" spans="1:42" ht="15.75" customHeight="1">
      <c r="A91" s="1"/>
      <c r="B91" s="1"/>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row>
    <row r="92" spans="1:42" ht="15.75" customHeight="1">
      <c r="A92" s="1"/>
      <c r="B92" s="1"/>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row>
    <row r="93" spans="1:42" ht="15.75" customHeight="1">
      <c r="A93" s="1"/>
      <c r="B93" s="1"/>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row>
    <row r="94" spans="1:42" ht="15.75" customHeight="1">
      <c r="A94" s="1"/>
      <c r="B94" s="1"/>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row>
    <row r="95" spans="1:42" ht="15.75" customHeight="1">
      <c r="A95" s="1"/>
      <c r="B95" s="1"/>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row>
    <row r="96" spans="1:42" ht="15.75" customHeight="1">
      <c r="A96" s="1"/>
      <c r="B96" s="1"/>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row>
    <row r="97" spans="1:42" ht="15.75" customHeight="1">
      <c r="A97" s="1"/>
      <c r="B97" s="1"/>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row>
    <row r="98" spans="1:42" ht="15.75" customHeight="1">
      <c r="A98" s="1"/>
      <c r="B98" s="1"/>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row>
    <row r="99" spans="1:42" ht="15.75" customHeight="1">
      <c r="A99" s="1"/>
      <c r="B99" s="1"/>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row>
    <row r="100" spans="1:42" ht="15.75" customHeight="1">
      <c r="A100" s="1"/>
      <c r="B100" s="1"/>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row>
    <row r="101" spans="1:42" ht="15.75" customHeight="1">
      <c r="A101" s="1"/>
      <c r="B101" s="1"/>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row>
    <row r="102" spans="1:42" ht="15.75" customHeight="1">
      <c r="A102" s="1"/>
      <c r="B102" s="1"/>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row>
    <row r="103" spans="1:42" ht="15.75" customHeight="1">
      <c r="A103" s="1"/>
      <c r="B103" s="1"/>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row>
    <row r="104" spans="1:42" ht="15.75" customHeight="1">
      <c r="A104" s="1"/>
      <c r="B104" s="1"/>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row>
    <row r="105" spans="1:42" ht="15.75" customHeight="1">
      <c r="A105" s="1"/>
      <c r="B105" s="1"/>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row>
    <row r="106" spans="1:42" ht="15.75" customHeight="1">
      <c r="A106" s="1"/>
      <c r="B106" s="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row>
    <row r="107" spans="1:42" ht="15.75" customHeight="1">
      <c r="A107" s="1"/>
      <c r="B107" s="1"/>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row>
    <row r="108" spans="1:42" ht="15.75" customHeight="1">
      <c r="A108" s="1"/>
      <c r="B108" s="1"/>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row>
    <row r="109" spans="1:42" ht="15.75" customHeight="1">
      <c r="A109" s="1"/>
      <c r="B109" s="1"/>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row>
    <row r="110" spans="1:42" ht="15.75" customHeight="1">
      <c r="A110" s="1"/>
      <c r="B110" s="1"/>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row>
    <row r="111" spans="1:42" ht="15.75" customHeight="1">
      <c r="A111" s="1"/>
      <c r="B111" s="1"/>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row>
    <row r="112" spans="1:42" ht="15.75" customHeight="1">
      <c r="A112" s="1"/>
      <c r="B112" s="1"/>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row>
    <row r="113" spans="1:42" ht="15.75" customHeight="1">
      <c r="A113" s="1"/>
      <c r="B113" s="1"/>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row>
    <row r="114" spans="1:42" ht="15.75" customHeight="1">
      <c r="A114" s="1"/>
      <c r="B114" s="1"/>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row>
    <row r="115" spans="1:42" ht="15.75" customHeight="1">
      <c r="A115" s="1"/>
      <c r="B115" s="1"/>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row>
    <row r="116" spans="1:42" ht="15.75" customHeight="1">
      <c r="A116" s="1"/>
      <c r="B116" s="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row>
    <row r="117" spans="1:42" ht="15.75" customHeight="1">
      <c r="A117" s="1"/>
      <c r="B117" s="1"/>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row>
    <row r="118" spans="1:42" ht="15.75" customHeight="1">
      <c r="A118" s="1"/>
      <c r="B118" s="1"/>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row>
    <row r="119" spans="1:42" ht="15.75" customHeight="1">
      <c r="A119" s="1"/>
      <c r="B119" s="1"/>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row>
    <row r="120" spans="1:42" ht="15.75" customHeight="1">
      <c r="A120" s="1"/>
      <c r="B120" s="1"/>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row>
    <row r="121" spans="1:42" ht="15.75" customHeight="1">
      <c r="A121" s="1"/>
      <c r="B121" s="1"/>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row>
    <row r="122" spans="1:42" ht="15.75" customHeight="1">
      <c r="A122" s="1"/>
      <c r="B122" s="1"/>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row>
    <row r="123" spans="1:42" ht="15.75" customHeight="1">
      <c r="A123" s="1"/>
      <c r="B123" s="1"/>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row>
    <row r="124" spans="1:42" ht="15.75" customHeight="1">
      <c r="A124" s="1"/>
      <c r="B124" s="1"/>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row>
    <row r="125" spans="1:42" ht="15.75" customHeight="1">
      <c r="A125" s="1"/>
      <c r="B125" s="1"/>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row>
    <row r="126" spans="1:42" ht="15.75" customHeight="1">
      <c r="A126" s="1"/>
      <c r="B126" s="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row>
    <row r="127" spans="1:42" ht="15.75" customHeight="1">
      <c r="A127" s="1"/>
      <c r="B127" s="1"/>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row>
    <row r="128" spans="1:42" ht="15.75" customHeight="1">
      <c r="A128" s="1"/>
      <c r="B128" s="1"/>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row>
    <row r="129" spans="1:42" ht="15.75" customHeight="1">
      <c r="A129" s="1"/>
      <c r="B129" s="1"/>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row>
    <row r="130" spans="1:42" ht="15.75" customHeight="1">
      <c r="A130" s="1"/>
      <c r="B130" s="1"/>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row>
    <row r="131" spans="1:42" ht="15.75" customHeight="1">
      <c r="A131" s="1"/>
      <c r="B131" s="1"/>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row>
    <row r="132" spans="1:42" ht="15.75" customHeight="1">
      <c r="A132" s="1"/>
      <c r="B132" s="1"/>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row>
    <row r="133" spans="1:42" ht="15.75" customHeight="1">
      <c r="A133" s="1"/>
      <c r="B133" s="1"/>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row>
    <row r="134" spans="1:42" ht="15.75" customHeight="1">
      <c r="A134" s="1"/>
      <c r="B134" s="1"/>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row>
    <row r="135" spans="1:42" ht="15.75" customHeight="1">
      <c r="A135" s="1"/>
      <c r="B135" s="1"/>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row>
    <row r="136" spans="1:42" ht="15.75" customHeight="1">
      <c r="A136" s="1"/>
      <c r="B136" s="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row>
    <row r="137" spans="1:42" ht="15.75" customHeight="1">
      <c r="A137" s="1"/>
      <c r="B137" s="1"/>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row>
    <row r="138" spans="1:42" ht="15.75" customHeight="1">
      <c r="A138" s="1"/>
      <c r="B138" s="1"/>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row>
    <row r="139" spans="1:42" ht="15.75" customHeight="1">
      <c r="A139" s="1"/>
      <c r="B139" s="1"/>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row>
    <row r="140" spans="1:42" ht="15.75" customHeight="1">
      <c r="A140" s="1"/>
      <c r="B140" s="1"/>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row>
    <row r="141" spans="1:42" ht="15.75" customHeight="1">
      <c r="A141" s="1"/>
      <c r="B141" s="1"/>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row>
    <row r="142" spans="1:42" ht="15.75" customHeight="1">
      <c r="A142" s="1"/>
      <c r="B142" s="1"/>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row>
    <row r="143" spans="1:42" ht="15.75" customHeight="1">
      <c r="A143" s="1"/>
      <c r="B143" s="1"/>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row>
    <row r="144" spans="1:42" ht="15.75" customHeight="1">
      <c r="A144" s="1"/>
      <c r="B144" s="1"/>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row>
    <row r="145" spans="1:42" ht="15.75" customHeight="1">
      <c r="A145" s="1"/>
      <c r="B145" s="1"/>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row>
    <row r="146" spans="1:42" ht="15.75" customHeight="1">
      <c r="A146" s="1"/>
      <c r="B146" s="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row>
    <row r="147" spans="1:42" ht="15.75" customHeight="1">
      <c r="A147" s="1"/>
      <c r="B147" s="1"/>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row>
    <row r="148" spans="1:42" ht="15.75" customHeight="1">
      <c r="A148" s="1"/>
      <c r="B148" s="1"/>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row>
    <row r="149" spans="1:42" ht="15.75" customHeight="1">
      <c r="A149" s="1"/>
      <c r="B149" s="1"/>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row>
    <row r="150" spans="1:42" ht="15.75" customHeight="1">
      <c r="A150" s="1"/>
      <c r="B150" s="1"/>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row>
    <row r="151" spans="1:42" ht="15.75" customHeight="1">
      <c r="A151" s="1"/>
      <c r="B151" s="1"/>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row>
    <row r="152" spans="1:42" ht="15.75" customHeight="1">
      <c r="A152" s="1"/>
      <c r="B152" s="1"/>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row>
    <row r="153" spans="1:42" ht="15.75" customHeight="1">
      <c r="A153" s="1"/>
      <c r="B153" s="1"/>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row>
    <row r="154" spans="1:42" ht="15.75" customHeight="1">
      <c r="A154" s="1"/>
      <c r="B154" s="1"/>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row>
    <row r="155" spans="1:42" ht="15.75" customHeight="1">
      <c r="A155" s="1"/>
      <c r="B155" s="1"/>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row>
    <row r="156" spans="1:42" ht="15.75" customHeight="1">
      <c r="A156" s="1"/>
      <c r="B156" s="1"/>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row>
    <row r="157" spans="1:42" ht="15.75" customHeight="1">
      <c r="A157" s="1"/>
      <c r="B157" s="1"/>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row>
    <row r="158" spans="1:42" ht="15.75" customHeight="1">
      <c r="A158" s="1"/>
      <c r="B158" s="1"/>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row>
    <row r="159" spans="1:42" ht="15.75" customHeight="1">
      <c r="A159" s="1"/>
      <c r="B159" s="1"/>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row>
    <row r="160" spans="1:42" ht="15.75" customHeight="1">
      <c r="A160" s="1"/>
      <c r="B160" s="1"/>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row>
    <row r="161" spans="1:42" ht="15.75" customHeight="1">
      <c r="A161" s="1"/>
      <c r="B161" s="1"/>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row>
    <row r="162" spans="1:42" ht="15.75" customHeight="1">
      <c r="A162" s="1"/>
      <c r="B162" s="1"/>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row>
    <row r="163" spans="1:42" ht="15.75" customHeight="1">
      <c r="A163" s="1"/>
      <c r="B163" s="1"/>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row>
    <row r="164" spans="1:42" ht="15.75" customHeight="1">
      <c r="A164" s="1"/>
      <c r="B164" s="1"/>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row>
    <row r="165" spans="1:42" ht="15.75" customHeight="1">
      <c r="A165" s="1"/>
      <c r="B165" s="1"/>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row>
    <row r="166" spans="1:42" ht="15.75" customHeight="1">
      <c r="A166" s="1"/>
      <c r="B166" s="1"/>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row>
    <row r="167" spans="1:42" ht="15.75" customHeight="1">
      <c r="A167" s="1"/>
      <c r="B167" s="1"/>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row>
    <row r="168" spans="1:42" ht="15.75" customHeight="1">
      <c r="A168" s="1"/>
      <c r="B168" s="1"/>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row>
    <row r="169" spans="1:42" ht="15.75" customHeight="1">
      <c r="A169" s="1"/>
      <c r="B169" s="1"/>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row>
    <row r="170" spans="1:42" ht="15.75" customHeight="1">
      <c r="A170" s="1"/>
      <c r="B170" s="1"/>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row>
    <row r="171" spans="1:42" ht="15.75" customHeight="1">
      <c r="A171" s="1"/>
      <c r="B171" s="1"/>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row>
    <row r="172" spans="1:42" ht="15.75" customHeight="1">
      <c r="A172" s="1"/>
      <c r="B172" s="1"/>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row>
    <row r="173" spans="1:42" ht="15.75" customHeight="1">
      <c r="A173" s="1"/>
      <c r="B173" s="1"/>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row>
    <row r="174" spans="1:42" ht="15.75" customHeight="1">
      <c r="A174" s="1"/>
      <c r="B174" s="1"/>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row>
    <row r="175" spans="1:42" ht="15.75" customHeight="1">
      <c r="A175" s="1"/>
      <c r="B175" s="1"/>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row>
    <row r="176" spans="1:42" ht="15.75" customHeight="1">
      <c r="A176" s="1"/>
      <c r="B176" s="1"/>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row>
    <row r="177" spans="1:42" ht="15.75" customHeight="1">
      <c r="A177" s="1"/>
      <c r="B177" s="1"/>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row>
    <row r="178" spans="1:42" ht="15.75" customHeight="1">
      <c r="A178" s="1"/>
      <c r="B178" s="1"/>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row>
    <row r="179" spans="1:42" ht="15.75" customHeight="1">
      <c r="A179" s="1"/>
      <c r="B179" s="1"/>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row>
    <row r="180" spans="1:42" ht="15.75" customHeight="1">
      <c r="A180" s="1"/>
      <c r="B180" s="1"/>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row>
    <row r="181" spans="1:42" ht="15.75" customHeight="1">
      <c r="A181" s="1"/>
      <c r="B181" s="1"/>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row>
    <row r="182" spans="1:42" ht="15.75" customHeight="1">
      <c r="A182" s="1"/>
      <c r="B182" s="1"/>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row>
    <row r="183" spans="1:42" ht="15.75" customHeight="1">
      <c r="A183" s="1"/>
      <c r="B183" s="1"/>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row>
    <row r="184" spans="1:42" ht="15.75" customHeight="1">
      <c r="A184" s="1"/>
      <c r="B184" s="1"/>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row>
    <row r="185" spans="1:42" ht="15.75" customHeight="1">
      <c r="A185" s="1"/>
      <c r="B185" s="1"/>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row>
    <row r="186" spans="1:42" ht="15.75" customHeight="1">
      <c r="A186" s="1"/>
      <c r="B186" s="1"/>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row>
    <row r="187" spans="1:42" ht="15.75" customHeight="1">
      <c r="A187" s="1"/>
      <c r="B187" s="1"/>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row>
    <row r="188" spans="1:42" ht="15.75" customHeight="1">
      <c r="A188" s="1"/>
      <c r="B188" s="1"/>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row>
    <row r="189" spans="1:42" ht="15.75" customHeight="1">
      <c r="A189" s="1"/>
      <c r="B189" s="1"/>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row>
    <row r="190" spans="1:42" ht="15.75" customHeight="1">
      <c r="A190" s="1"/>
      <c r="B190" s="1"/>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row>
    <row r="191" spans="1:42" ht="15.75" customHeight="1">
      <c r="A191" s="1"/>
      <c r="B191" s="1"/>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row>
    <row r="192" spans="1:42" ht="15.75" customHeight="1">
      <c r="A192" s="1"/>
      <c r="B192" s="1"/>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row>
    <row r="193" spans="1:42" ht="15.75" customHeight="1">
      <c r="A193" s="1"/>
      <c r="B193" s="1"/>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row>
    <row r="194" spans="1:42" ht="15.75" customHeight="1">
      <c r="A194" s="1"/>
      <c r="B194" s="1"/>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row>
    <row r="195" spans="1:42" ht="15.75" customHeight="1">
      <c r="A195" s="1"/>
      <c r="B195" s="1"/>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row>
    <row r="196" spans="1:42" ht="15.75" customHeight="1">
      <c r="A196" s="1"/>
      <c r="B196" s="1"/>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row>
    <row r="197" spans="1:42" ht="15.75" customHeight="1">
      <c r="A197" s="1"/>
      <c r="B197" s="1"/>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row>
    <row r="198" spans="1:42" ht="15.75" customHeight="1">
      <c r="A198" s="1"/>
      <c r="B198" s="1"/>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row>
    <row r="199" spans="1:42" ht="15.75" customHeight="1">
      <c r="A199" s="1"/>
      <c r="B199" s="1"/>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row>
    <row r="200" spans="1:42" ht="15.75" customHeight="1">
      <c r="A200" s="1"/>
      <c r="B200" s="1"/>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row>
    <row r="201" spans="1:42" ht="15.75" customHeight="1">
      <c r="A201" s="1"/>
      <c r="B201" s="1"/>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row>
    <row r="202" spans="1:42" ht="15.75" customHeight="1">
      <c r="A202" s="1"/>
      <c r="B202" s="1"/>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row>
    <row r="203" spans="1:42" ht="15.75" customHeight="1">
      <c r="A203" s="1"/>
      <c r="B203" s="1"/>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row>
    <row r="204" spans="1:42" ht="15.75" customHeight="1">
      <c r="A204" s="1"/>
      <c r="B204" s="1"/>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row>
    <row r="205" spans="1:42" ht="15.75" customHeight="1">
      <c r="A205" s="1"/>
      <c r="B205" s="1"/>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row>
    <row r="206" spans="1:42" ht="15.75" customHeight="1">
      <c r="A206" s="1"/>
      <c r="B206" s="1"/>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row>
    <row r="207" spans="1:42" ht="15.75" customHeight="1">
      <c r="A207" s="1"/>
      <c r="B207" s="1"/>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row>
    <row r="208" spans="1:42" ht="15.75" customHeight="1">
      <c r="A208" s="1"/>
      <c r="B208" s="1"/>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row>
    <row r="209" spans="1:42" ht="15.75" customHeight="1">
      <c r="A209" s="1"/>
      <c r="B209" s="1"/>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row>
    <row r="210" spans="1:42" ht="15.75" customHeight="1">
      <c r="A210" s="1"/>
      <c r="B210" s="1"/>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row>
    <row r="211" spans="1:42" ht="15.75" customHeight="1">
      <c r="A211" s="1"/>
      <c r="B211" s="1"/>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row>
    <row r="212" spans="1:42" ht="15.75" customHeight="1">
      <c r="A212" s="1"/>
      <c r="B212" s="1"/>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row>
    <row r="213" spans="1:42" ht="15.75" customHeight="1">
      <c r="A213" s="1"/>
      <c r="B213" s="1"/>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row>
    <row r="214" spans="1:42" ht="15.75" customHeight="1">
      <c r="A214" s="1"/>
      <c r="B214" s="1"/>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row>
    <row r="215" spans="1:42" ht="15.75" customHeight="1">
      <c r="A215" s="1"/>
      <c r="B215" s="1"/>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row>
    <row r="216" spans="1:42" ht="15.75" customHeight="1">
      <c r="A216" s="1"/>
      <c r="B216" s="1"/>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row>
    <row r="217" spans="1:42" ht="15.75" customHeight="1">
      <c r="A217" s="1"/>
      <c r="B217" s="1"/>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row>
    <row r="218" spans="1:42" ht="15.75" customHeight="1">
      <c r="A218" s="1"/>
      <c r="B218" s="1"/>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row>
    <row r="219" spans="1:42" ht="15.75" customHeight="1">
      <c r="A219" s="1"/>
      <c r="B219" s="1"/>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row>
    <row r="220" spans="1:42" ht="15.75" customHeight="1">
      <c r="A220" s="1"/>
      <c r="B220" s="1"/>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row>
    <row r="221" spans="1:42" ht="15.75" customHeight="1">
      <c r="A221" s="1"/>
      <c r="B221" s="1"/>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row>
    <row r="222" spans="1:42" ht="15.75" customHeight="1">
      <c r="A222" s="1"/>
      <c r="B222" s="1"/>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row>
    <row r="223" spans="1:42" ht="15.75" customHeight="1">
      <c r="A223" s="1"/>
      <c r="B223" s="1"/>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row>
    <row r="224" spans="1:42" ht="15.75" customHeight="1">
      <c r="A224" s="1"/>
      <c r="B224" s="1"/>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row>
    <row r="225" spans="1:42" ht="15.75" customHeight="1">
      <c r="A225" s="1"/>
      <c r="B225" s="1"/>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row>
    <row r="226" spans="1:42" ht="15.75" customHeight="1">
      <c r="A226" s="1"/>
      <c r="B226" s="1"/>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row>
    <row r="227" spans="1:42" ht="15.75" customHeight="1">
      <c r="A227" s="1"/>
      <c r="B227" s="1"/>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row>
    <row r="228" spans="1:42" ht="15.75" customHeight="1">
      <c r="A228" s="1"/>
      <c r="B228" s="1"/>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row>
    <row r="229" spans="1:42" ht="15.75" customHeight="1">
      <c r="A229" s="1"/>
      <c r="B229" s="1"/>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row>
    <row r="230" spans="1:42" ht="15.75" customHeight="1">
      <c r="A230" s="1"/>
      <c r="B230" s="1"/>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row>
    <row r="231" spans="1:42" ht="15.75" customHeight="1">
      <c r="A231" s="1"/>
      <c r="B231" s="1"/>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row>
    <row r="232" spans="1:42" ht="15.75" customHeight="1">
      <c r="A232" s="1"/>
      <c r="B232" s="1"/>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row>
    <row r="233" spans="1:42" ht="15.75" customHeight="1">
      <c r="A233" s="1"/>
      <c r="B233" s="1"/>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row>
    <row r="234" spans="1:42" ht="15.75" customHeight="1">
      <c r="A234" s="1"/>
      <c r="B234" s="1"/>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row>
    <row r="235" spans="1:42" ht="15.75" customHeight="1">
      <c r="A235" s="1"/>
      <c r="B235" s="1"/>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row>
    <row r="236" spans="1:42" ht="15.75" customHeight="1">
      <c r="A236" s="1"/>
      <c r="B236" s="1"/>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row>
    <row r="237" spans="1:42" ht="15.75" customHeight="1">
      <c r="A237" s="1"/>
      <c r="B237" s="1"/>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row>
    <row r="238" spans="1:42" ht="15.75" customHeight="1">
      <c r="A238" s="1"/>
      <c r="B238" s="1"/>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row>
    <row r="239" spans="1:42" ht="15.75" customHeight="1">
      <c r="A239" s="1"/>
      <c r="B239" s="1"/>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row>
    <row r="240" spans="1:42" ht="15.75" customHeight="1">
      <c r="A240" s="1"/>
      <c r="B240" s="1"/>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row>
    <row r="241" spans="1:42" ht="15.75" customHeight="1">
      <c r="A241" s="1"/>
      <c r="B241" s="1"/>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row>
    <row r="242" spans="1:42" ht="15.75" customHeight="1">
      <c r="A242" s="1"/>
      <c r="B242" s="1"/>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row>
    <row r="243" spans="1:42" ht="15.75" customHeight="1">
      <c r="A243" s="1"/>
      <c r="B243" s="1"/>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row>
    <row r="244" spans="1:42" ht="15.75" customHeight="1">
      <c r="A244" s="1"/>
      <c r="B244" s="1"/>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row>
    <row r="245" spans="1:42" ht="15.75" customHeight="1">
      <c r="A245" s="1"/>
      <c r="B245" s="1"/>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row>
    <row r="246" spans="1:42" ht="15.75" customHeight="1">
      <c r="A246" s="1"/>
      <c r="B246" s="1"/>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row>
    <row r="247" spans="1:42" ht="15.75" customHeight="1">
      <c r="A247" s="1"/>
      <c r="B247" s="1"/>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row>
    <row r="248" spans="1:42" ht="15.75" customHeight="1">
      <c r="A248" s="1"/>
      <c r="B248" s="1"/>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row>
    <row r="249" spans="1:42" ht="15.75" customHeight="1">
      <c r="A249" s="1"/>
      <c r="B249" s="1"/>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row>
    <row r="250" spans="1:42" ht="15.75" customHeight="1">
      <c r="A250" s="1"/>
      <c r="B250" s="1"/>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row>
    <row r="251" spans="1:42" ht="15.75" customHeight="1">
      <c r="A251" s="1"/>
      <c r="B251" s="1"/>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row>
    <row r="252" spans="1:42" ht="15.75" customHeight="1">
      <c r="A252" s="1"/>
      <c r="B252" s="1"/>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row>
    <row r="253" spans="1:42" ht="15.75" customHeight="1">
      <c r="A253" s="1"/>
      <c r="B253" s="1"/>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row>
    <row r="254" spans="1:42" ht="15.75" customHeight="1">
      <c r="A254" s="1"/>
      <c r="B254" s="1"/>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row>
    <row r="255" spans="1:42" ht="15.75" customHeight="1">
      <c r="A255" s="1"/>
      <c r="B255" s="1"/>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row>
    <row r="256" spans="1:42" ht="15.75" customHeight="1">
      <c r="A256" s="1"/>
      <c r="B256" s="1"/>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row>
    <row r="257" spans="1:42" ht="15.75" customHeight="1">
      <c r="A257" s="1"/>
      <c r="B257" s="1"/>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row>
    <row r="258" spans="1:42" ht="15.75" customHeight="1">
      <c r="A258" s="1"/>
      <c r="B258" s="1"/>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row>
    <row r="259" spans="1:42" ht="15.75" customHeight="1">
      <c r="A259" s="1"/>
      <c r="B259" s="1"/>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row>
    <row r="260" spans="1:42" ht="15.75" customHeight="1">
      <c r="A260" s="1"/>
      <c r="B260" s="1"/>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row>
    <row r="261" spans="1:42" ht="15.75" customHeight="1">
      <c r="A261" s="1"/>
      <c r="B261" s="1"/>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row>
    <row r="262" spans="1:42" ht="15.75" customHeight="1">
      <c r="A262" s="1"/>
      <c r="B262" s="1"/>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row>
    <row r="263" spans="1:42" ht="15.75" customHeight="1">
      <c r="A263" s="1"/>
      <c r="B263" s="1"/>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row>
    <row r="264" spans="1:42" ht="15.75" customHeight="1">
      <c r="A264" s="1"/>
      <c r="B264" s="1"/>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row>
    <row r="265" spans="1:42" ht="15.75" customHeight="1">
      <c r="A265" s="1"/>
      <c r="B265" s="1"/>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row>
    <row r="266" spans="1:42" ht="15.75" customHeight="1">
      <c r="A266" s="1"/>
      <c r="B266" s="1"/>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row>
    <row r="267" spans="1:42" ht="15.75" customHeight="1">
      <c r="A267" s="1"/>
      <c r="B267" s="1"/>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row>
    <row r="268" spans="1:42" ht="15.75" customHeight="1">
      <c r="A268" s="1"/>
      <c r="B268" s="1"/>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row>
    <row r="269" spans="1:42" ht="15.75" customHeight="1">
      <c r="A269" s="1"/>
      <c r="B269" s="1"/>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row>
    <row r="270" spans="1:42" ht="15.75" customHeight="1">
      <c r="A270" s="1"/>
      <c r="B270" s="1"/>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row>
    <row r="271" spans="1:42" ht="15.75" customHeight="1">
      <c r="A271" s="1"/>
      <c r="B271" s="1"/>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row>
    <row r="272" spans="1:42" ht="15.75" customHeight="1">
      <c r="A272" s="1"/>
      <c r="B272" s="1"/>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row>
    <row r="273" spans="1:42" ht="15.75" customHeight="1">
      <c r="A273" s="1"/>
      <c r="B273" s="1"/>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row>
    <row r="274" spans="1:42" ht="15.75" customHeight="1">
      <c r="A274" s="1"/>
      <c r="B274" s="1"/>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row>
    <row r="275" spans="1:42" ht="15.75" customHeight="1">
      <c r="A275" s="1"/>
      <c r="B275" s="1"/>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row>
    <row r="276" spans="1:42" ht="15.75" customHeight="1">
      <c r="A276" s="1"/>
      <c r="B276" s="1"/>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row>
    <row r="277" spans="1:42" ht="15.75" customHeight="1">
      <c r="A277" s="1"/>
      <c r="B277" s="1"/>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row>
    <row r="278" spans="1:42" ht="15.75" customHeight="1">
      <c r="A278" s="1"/>
      <c r="B278" s="1"/>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row>
    <row r="279" spans="1:42" ht="15.75" customHeight="1">
      <c r="A279" s="1"/>
      <c r="B279" s="1"/>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row>
    <row r="280" spans="1:42" ht="15.75" customHeight="1">
      <c r="A280" s="1"/>
      <c r="B280" s="1"/>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row>
    <row r="281" spans="1:42" ht="15.75" customHeight="1">
      <c r="A281" s="1"/>
      <c r="B281" s="1"/>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row>
    <row r="282" spans="1:42" ht="15.75" customHeight="1">
      <c r="A282" s="1"/>
      <c r="B282" s="1"/>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row>
    <row r="283" spans="1:42" ht="15.75" customHeight="1">
      <c r="A283" s="1"/>
      <c r="B283" s="1"/>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row>
    <row r="284" spans="1:42" ht="15.75" customHeight="1">
      <c r="A284" s="1"/>
      <c r="B284" s="1"/>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row>
    <row r="285" spans="1:42" ht="15.75" customHeight="1">
      <c r="A285" s="1"/>
      <c r="B285" s="1"/>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row>
    <row r="286" spans="1:42" ht="15.75" customHeight="1">
      <c r="A286" s="1"/>
      <c r="B286" s="1"/>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row>
    <row r="287" spans="1:42" ht="15.75" customHeight="1">
      <c r="A287" s="1"/>
      <c r="B287" s="1"/>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row>
    <row r="288" spans="1:42" ht="15.75" customHeight="1">
      <c r="A288" s="1"/>
      <c r="B288" s="1"/>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row>
    <row r="289" spans="1:42" ht="15.75" customHeight="1">
      <c r="A289" s="1"/>
      <c r="B289" s="1"/>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row>
    <row r="290" spans="1:42" ht="15.75" customHeight="1">
      <c r="A290" s="1"/>
      <c r="B290" s="1"/>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row>
    <row r="291" spans="1:42" ht="15.75" customHeight="1">
      <c r="A291" s="1"/>
      <c r="B291" s="1"/>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row>
    <row r="292" spans="1:42" ht="15.75" customHeight="1">
      <c r="A292" s="1"/>
      <c r="B292" s="1"/>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row>
    <row r="293" spans="1:42" ht="15.75" customHeight="1">
      <c r="A293" s="1"/>
      <c r="B293" s="1"/>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row>
    <row r="294" spans="1:42" ht="15.75" customHeight="1">
      <c r="A294" s="1"/>
      <c r="B294" s="1"/>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row>
    <row r="295" spans="1:42" ht="15.75" customHeight="1">
      <c r="A295" s="1"/>
      <c r="B295" s="1"/>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row>
    <row r="296" spans="1:42" ht="15.75" customHeight="1">
      <c r="A296" s="1"/>
      <c r="B296" s="1"/>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row>
    <row r="297" spans="1:42" ht="15.75" customHeight="1">
      <c r="A297" s="1"/>
      <c r="B297" s="1"/>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row>
    <row r="298" spans="1:42" ht="15.75" customHeight="1">
      <c r="A298" s="1"/>
      <c r="B298" s="1"/>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row>
    <row r="299" spans="1:42" ht="15.75" customHeight="1">
      <c r="A299" s="1"/>
      <c r="B299" s="1"/>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row>
    <row r="300" spans="1:42" ht="15.75" customHeight="1">
      <c r="A300" s="1"/>
      <c r="B300" s="1"/>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row>
    <row r="301" spans="1:42" ht="15.75" customHeight="1">
      <c r="A301" s="1"/>
      <c r="B301" s="1"/>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row>
    <row r="302" spans="1:42" ht="15.75" customHeight="1">
      <c r="A302" s="1"/>
      <c r="B302" s="1"/>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row>
    <row r="303" spans="1:42" ht="15.75" customHeight="1">
      <c r="A303" s="1"/>
      <c r="B303" s="1"/>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row>
    <row r="304" spans="1:42" ht="15.75" customHeight="1">
      <c r="A304" s="1"/>
      <c r="B304" s="1"/>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row>
    <row r="305" spans="1:42" ht="15.75" customHeight="1">
      <c r="A305" s="1"/>
      <c r="B305" s="1"/>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row>
    <row r="306" spans="1:42" ht="15.75" customHeight="1">
      <c r="A306" s="1"/>
      <c r="B306" s="1"/>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row>
    <row r="307" spans="1:42" ht="15.75" customHeight="1">
      <c r="A307" s="1"/>
      <c r="B307" s="1"/>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row>
    <row r="308" spans="1:42" ht="15.75" customHeight="1">
      <c r="A308" s="1"/>
      <c r="B308" s="1"/>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row>
    <row r="309" spans="1:42" ht="15.75" customHeight="1">
      <c r="A309" s="1"/>
      <c r="B309" s="1"/>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row>
    <row r="310" spans="1:42" ht="15.75" customHeight="1">
      <c r="A310" s="1"/>
      <c r="B310" s="1"/>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row>
    <row r="311" spans="1:42" ht="15.75" customHeight="1">
      <c r="A311" s="1"/>
      <c r="B311" s="1"/>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row>
    <row r="312" spans="1:42" ht="15.75" customHeight="1">
      <c r="A312" s="1"/>
      <c r="B312" s="1"/>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row>
    <row r="313" spans="1:42" ht="15.75" customHeight="1">
      <c r="A313" s="1"/>
      <c r="B313" s="1"/>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row>
    <row r="314" spans="1:42" ht="15.75" customHeight="1">
      <c r="A314" s="1"/>
      <c r="B314" s="1"/>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row>
    <row r="315" spans="1:42" ht="15.75" customHeight="1">
      <c r="A315" s="1"/>
      <c r="B315" s="1"/>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row>
    <row r="316" spans="1:42" ht="15.75" customHeight="1">
      <c r="A316" s="1"/>
      <c r="B316" s="1"/>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row>
    <row r="317" spans="1:42" ht="15.75" customHeight="1">
      <c r="A317" s="1"/>
      <c r="B317" s="1"/>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row>
    <row r="318" spans="1:42" ht="15.75" customHeight="1">
      <c r="A318" s="1"/>
      <c r="B318" s="1"/>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row>
    <row r="319" spans="1:42" ht="15.75" customHeight="1">
      <c r="A319" s="1"/>
      <c r="B319" s="1"/>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row>
    <row r="320" spans="1:42" ht="15.75" customHeight="1">
      <c r="A320" s="1"/>
      <c r="B320" s="1"/>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row>
    <row r="321" spans="1:42" ht="15.75" customHeight="1">
      <c r="A321" s="1"/>
      <c r="B321" s="1"/>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row>
    <row r="322" spans="1:42" ht="15.75" customHeight="1">
      <c r="A322" s="1"/>
      <c r="B322" s="1"/>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row>
    <row r="323" spans="1:42" ht="15.75" customHeight="1">
      <c r="A323" s="1"/>
      <c r="B323" s="1"/>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row>
    <row r="324" spans="1:42" ht="15.75" customHeight="1">
      <c r="A324" s="1"/>
      <c r="B324" s="1"/>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row>
    <row r="325" spans="1:42" ht="15.75" customHeight="1">
      <c r="A325" s="1"/>
      <c r="B325" s="1"/>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row>
    <row r="326" spans="1:42" ht="15.75" customHeight="1">
      <c r="A326" s="1"/>
      <c r="B326" s="1"/>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row>
    <row r="327" spans="1:42" ht="15.75" customHeight="1">
      <c r="A327" s="1"/>
      <c r="B327" s="1"/>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row>
    <row r="328" spans="1:42" ht="15.75" customHeight="1">
      <c r="A328" s="1"/>
      <c r="B328" s="1"/>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row>
    <row r="329" spans="1:42" ht="15.75" customHeight="1">
      <c r="A329" s="1"/>
      <c r="B329" s="1"/>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row>
    <row r="330" spans="1:42" ht="15.75" customHeight="1">
      <c r="A330" s="1"/>
      <c r="B330" s="1"/>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row>
    <row r="331" spans="1:42" ht="15.75" customHeight="1">
      <c r="A331" s="1"/>
      <c r="B331" s="1"/>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row>
    <row r="332" spans="1:42" ht="15.75" customHeight="1">
      <c r="A332" s="1"/>
      <c r="B332" s="1"/>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row>
    <row r="333" spans="1:42" ht="15.75" customHeight="1">
      <c r="A333" s="1"/>
      <c r="B333" s="1"/>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row>
    <row r="334" spans="1:42" ht="15.75" customHeight="1">
      <c r="A334" s="1"/>
      <c r="B334" s="1"/>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row>
    <row r="335" spans="1:42" ht="15.75" customHeight="1">
      <c r="A335" s="1"/>
      <c r="B335" s="1"/>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row>
    <row r="336" spans="1:42" ht="15.75" customHeight="1">
      <c r="A336" s="1"/>
      <c r="B336" s="1"/>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row>
    <row r="337" spans="1:42" ht="15.75" customHeight="1">
      <c r="A337" s="1"/>
      <c r="B337" s="1"/>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row>
    <row r="338" spans="1:42" ht="15.75" customHeight="1">
      <c r="A338" s="1"/>
      <c r="B338" s="1"/>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row>
    <row r="339" spans="1:42" ht="15.75" customHeight="1">
      <c r="A339" s="1"/>
      <c r="B339" s="1"/>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row>
    <row r="340" spans="1:42" ht="15.75" customHeight="1">
      <c r="A340" s="1"/>
      <c r="B340" s="1"/>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row>
    <row r="341" spans="1:42" ht="15.75" customHeight="1">
      <c r="A341" s="1"/>
      <c r="B341" s="1"/>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row>
    <row r="342" spans="1:42" ht="15.75" customHeight="1">
      <c r="A342" s="1"/>
      <c r="B342" s="1"/>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row>
    <row r="343" spans="1:42" ht="15.75" customHeight="1">
      <c r="A343" s="1"/>
      <c r="B343" s="1"/>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row>
    <row r="344" spans="1:42" ht="15.75" customHeight="1">
      <c r="A344" s="1"/>
      <c r="B344" s="1"/>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row>
    <row r="345" spans="1:42" ht="15.75" customHeight="1">
      <c r="A345" s="1"/>
      <c r="B345" s="1"/>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row>
    <row r="346" spans="1:42" ht="15.75" customHeight="1">
      <c r="A346" s="1"/>
      <c r="B346" s="1"/>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row>
    <row r="347" spans="1:42" ht="15.75" customHeight="1">
      <c r="A347" s="1"/>
      <c r="B347" s="1"/>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row>
    <row r="348" spans="1:42" ht="15.75" customHeight="1">
      <c r="A348" s="1"/>
      <c r="B348" s="1"/>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row>
    <row r="349" spans="1:42" ht="15.75" customHeight="1">
      <c r="A349" s="1"/>
      <c r="B349" s="1"/>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row>
    <row r="350" spans="1:42" ht="15.75" customHeight="1">
      <c r="A350" s="1"/>
      <c r="B350" s="1"/>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row>
    <row r="351" spans="1:42" ht="15.75" customHeight="1">
      <c r="A351" s="1"/>
      <c r="B351" s="1"/>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row>
    <row r="352" spans="1:42" ht="15.75" customHeight="1">
      <c r="A352" s="1"/>
      <c r="B352" s="1"/>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row>
    <row r="353" spans="1:42" ht="15.75" customHeight="1">
      <c r="A353" s="1"/>
      <c r="B353" s="1"/>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row>
    <row r="354" spans="1:42" ht="15.75" customHeight="1">
      <c r="A354" s="1"/>
      <c r="B354" s="1"/>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row>
    <row r="355" spans="1:42" ht="15.75" customHeight="1">
      <c r="A355" s="1"/>
      <c r="B355" s="1"/>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row>
    <row r="356" spans="1:42" ht="15.75" customHeight="1">
      <c r="A356" s="1"/>
      <c r="B356" s="1"/>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row>
    <row r="357" spans="1:42" ht="15.75" customHeight="1">
      <c r="A357" s="1"/>
      <c r="B357" s="1"/>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row>
    <row r="358" spans="1:42" ht="15.75" customHeight="1">
      <c r="A358" s="1"/>
      <c r="B358" s="1"/>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row>
    <row r="359" spans="1:42" ht="15.75" customHeight="1">
      <c r="A359" s="1"/>
      <c r="B359" s="1"/>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row>
    <row r="360" spans="1:42" ht="15.75" customHeight="1">
      <c r="A360" s="1"/>
      <c r="B360" s="1"/>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row>
    <row r="361" spans="1:42" ht="15.75" customHeight="1">
      <c r="A361" s="1"/>
      <c r="B361" s="1"/>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row>
    <row r="362" spans="1:42" ht="15.75" customHeight="1">
      <c r="A362" s="1"/>
      <c r="B362" s="1"/>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row>
    <row r="363" spans="1:42" ht="15.75" customHeight="1">
      <c r="A363" s="1"/>
      <c r="B363" s="1"/>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row>
    <row r="364" spans="1:42" ht="15.75" customHeight="1">
      <c r="A364" s="1"/>
      <c r="B364" s="1"/>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row>
    <row r="365" spans="1:42" ht="15.75" customHeight="1">
      <c r="A365" s="1"/>
      <c r="B365" s="1"/>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row>
    <row r="366" spans="1:42" ht="15.75" customHeight="1">
      <c r="A366" s="1"/>
      <c r="B366" s="1"/>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row>
    <row r="367" spans="1:42" ht="15.75" customHeight="1">
      <c r="A367" s="1"/>
      <c r="B367" s="1"/>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row>
    <row r="368" spans="1:42" ht="15.75" customHeight="1">
      <c r="A368" s="1"/>
      <c r="B368" s="1"/>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row>
    <row r="369" spans="1:42" ht="15.75" customHeight="1">
      <c r="A369" s="1"/>
      <c r="B369" s="1"/>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row>
    <row r="370" spans="1:42" ht="15.75" customHeight="1">
      <c r="A370" s="1"/>
      <c r="B370" s="1"/>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row>
    <row r="371" spans="1:42" ht="15.75" customHeight="1">
      <c r="A371" s="1"/>
      <c r="B371" s="1"/>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row>
    <row r="372" spans="1:42" ht="15.75" customHeight="1">
      <c r="A372" s="1"/>
      <c r="B372" s="1"/>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row>
    <row r="373" spans="1:42" ht="15.75" customHeight="1">
      <c r="A373" s="1"/>
      <c r="B373" s="1"/>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row>
    <row r="374" spans="1:42" ht="15.75" customHeight="1">
      <c r="A374" s="1"/>
      <c r="B374" s="1"/>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row>
    <row r="375" spans="1:42" ht="15.75" customHeight="1">
      <c r="A375" s="1"/>
      <c r="B375" s="1"/>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row>
    <row r="376" spans="1:42" ht="15.75" customHeight="1">
      <c r="A376" s="1"/>
      <c r="B376" s="1"/>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row>
    <row r="377" spans="1:42" ht="15.75" customHeight="1">
      <c r="A377" s="1"/>
      <c r="B377" s="1"/>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row>
    <row r="378" spans="1:42" ht="15.75" customHeight="1">
      <c r="A378" s="1"/>
      <c r="B378" s="1"/>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row>
    <row r="379" spans="1:42" ht="15.75" customHeight="1">
      <c r="A379" s="1"/>
      <c r="B379" s="1"/>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row>
    <row r="380" spans="1:42" ht="15.75" customHeight="1">
      <c r="A380" s="1"/>
      <c r="B380" s="1"/>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row>
    <row r="381" spans="1:42" ht="15.75" customHeight="1">
      <c r="A381" s="1"/>
      <c r="B381" s="1"/>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row>
    <row r="382" spans="1:42" ht="15.75" customHeight="1">
      <c r="A382" s="1"/>
      <c r="B382" s="1"/>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row>
    <row r="383" spans="1:42" ht="15.75" customHeight="1">
      <c r="A383" s="1"/>
      <c r="B383" s="1"/>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row>
    <row r="384" spans="1:42" ht="15.75" customHeight="1">
      <c r="A384" s="1"/>
      <c r="B384" s="1"/>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row>
    <row r="385" spans="1:42" ht="15.75" customHeight="1">
      <c r="A385" s="1"/>
      <c r="B385" s="1"/>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row>
    <row r="386" spans="1:42" ht="15.75" customHeight="1">
      <c r="A386" s="1"/>
      <c r="B386" s="1"/>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row>
    <row r="387" spans="1:42" ht="15.75" customHeight="1">
      <c r="A387" s="1"/>
      <c r="B387" s="1"/>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row>
    <row r="388" spans="1:42" ht="15.75" customHeight="1">
      <c r="A388" s="1"/>
      <c r="B388" s="1"/>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row>
    <row r="389" spans="1:42" ht="15.75" customHeight="1">
      <c r="A389" s="1"/>
      <c r="B389" s="1"/>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row>
    <row r="390" spans="1:42" ht="15.75" customHeight="1">
      <c r="A390" s="1"/>
      <c r="B390" s="1"/>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row>
    <row r="391" spans="1:42" ht="15.75" customHeight="1">
      <c r="A391" s="1"/>
      <c r="B391" s="1"/>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row>
    <row r="392" spans="1:42" ht="15.75" customHeight="1">
      <c r="A392" s="1"/>
      <c r="B392" s="1"/>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row>
    <row r="393" spans="1:42" ht="15.75" customHeight="1">
      <c r="A393" s="1"/>
      <c r="B393" s="1"/>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row>
    <row r="394" spans="1:42" ht="15.75" customHeight="1">
      <c r="A394" s="1"/>
      <c r="B394" s="1"/>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row>
    <row r="395" spans="1:42" ht="15.75" customHeight="1">
      <c r="A395" s="1"/>
      <c r="B395" s="1"/>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row>
    <row r="396" spans="1:42" ht="15.75" customHeight="1">
      <c r="A396" s="1"/>
      <c r="B396" s="1"/>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row>
    <row r="397" spans="1:42" ht="15.75" customHeight="1">
      <c r="A397" s="1"/>
      <c r="B397" s="1"/>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row>
    <row r="398" spans="1:42" ht="15.75" customHeight="1">
      <c r="A398" s="1"/>
      <c r="B398" s="1"/>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row>
    <row r="399" spans="1:42" ht="15.75" customHeight="1">
      <c r="A399" s="1"/>
      <c r="B399" s="1"/>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row>
    <row r="400" spans="1:42" ht="15.75" customHeight="1">
      <c r="A400" s="1"/>
      <c r="B400" s="1"/>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row>
    <row r="401" spans="1:42" ht="15.75" customHeight="1">
      <c r="A401" s="1"/>
      <c r="B401" s="1"/>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row>
    <row r="402" spans="1:42" ht="15.75" customHeight="1">
      <c r="A402" s="1"/>
      <c r="B402" s="1"/>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row>
    <row r="403" spans="1:42" ht="15.75" customHeight="1">
      <c r="A403" s="1"/>
      <c r="B403" s="1"/>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row>
    <row r="404" spans="1:42" ht="15.75" customHeight="1">
      <c r="A404" s="1"/>
      <c r="B404" s="1"/>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row>
    <row r="405" spans="1:42" ht="15.75" customHeight="1">
      <c r="A405" s="1"/>
      <c r="B405" s="1"/>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row>
    <row r="406" spans="1:42" ht="15.75" customHeight="1">
      <c r="A406" s="1"/>
      <c r="B406" s="1"/>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row>
    <row r="407" spans="1:42" ht="15.75" customHeight="1">
      <c r="A407" s="1"/>
      <c r="B407" s="1"/>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row>
    <row r="408" spans="1:42" ht="15.75" customHeight="1">
      <c r="A408" s="1"/>
      <c r="B408" s="1"/>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row>
    <row r="409" spans="1:42" ht="15.75" customHeight="1">
      <c r="A409" s="1"/>
      <c r="B409" s="1"/>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row>
    <row r="410" spans="1:42" ht="15.75" customHeight="1">
      <c r="A410" s="1"/>
      <c r="B410" s="1"/>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row>
    <row r="411" spans="1:42" ht="15.75" customHeight="1">
      <c r="A411" s="1"/>
      <c r="B411" s="1"/>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row>
    <row r="412" spans="1:42" ht="15.75" customHeight="1">
      <c r="A412" s="1"/>
      <c r="B412" s="1"/>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row>
    <row r="413" spans="1:42" ht="15.75" customHeight="1">
      <c r="A413" s="1"/>
      <c r="B413" s="1"/>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row>
    <row r="414" spans="1:42" ht="15.75" customHeight="1">
      <c r="A414" s="1"/>
      <c r="B414" s="1"/>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row>
    <row r="415" spans="1:42" ht="15.75" customHeight="1">
      <c r="A415" s="1"/>
      <c r="B415" s="1"/>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row>
    <row r="416" spans="1:42" ht="15.75" customHeight="1">
      <c r="A416" s="1"/>
      <c r="B416" s="1"/>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row>
    <row r="417" spans="1:42" ht="15.75" customHeight="1">
      <c r="A417" s="1"/>
      <c r="B417" s="1"/>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row>
    <row r="418" spans="1:42" ht="15.75" customHeight="1">
      <c r="A418" s="1"/>
      <c r="B418" s="1"/>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row>
    <row r="419" spans="1:42" ht="15.75" customHeight="1">
      <c r="A419" s="1"/>
      <c r="B419" s="1"/>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row>
    <row r="420" spans="1:42" ht="15.75" customHeight="1">
      <c r="A420" s="1"/>
      <c r="B420" s="1"/>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row>
    <row r="421" spans="1:42" ht="15.75" customHeight="1">
      <c r="A421" s="1"/>
      <c r="B421" s="1"/>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row>
    <row r="422" spans="1:42" ht="15.75" customHeight="1">
      <c r="A422" s="1"/>
      <c r="B422" s="1"/>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row>
    <row r="423" spans="1:42" ht="15.75" customHeight="1">
      <c r="A423" s="1"/>
      <c r="B423" s="1"/>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row>
    <row r="424" spans="1:42" ht="15.75" customHeight="1">
      <c r="A424" s="1"/>
      <c r="B424" s="1"/>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row>
    <row r="425" spans="1:42" ht="15.75" customHeight="1">
      <c r="A425" s="1"/>
      <c r="B425" s="1"/>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row>
    <row r="426" spans="1:42" ht="15.75" customHeight="1">
      <c r="A426" s="1"/>
      <c r="B426" s="1"/>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row>
    <row r="427" spans="1:42" ht="15.75" customHeight="1">
      <c r="A427" s="1"/>
      <c r="B427" s="1"/>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row>
    <row r="428" spans="1:42" ht="15.75" customHeight="1">
      <c r="A428" s="1"/>
      <c r="B428" s="1"/>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row>
    <row r="429" spans="1:42" ht="15.75" customHeight="1">
      <c r="A429" s="1"/>
      <c r="B429" s="1"/>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row>
    <row r="430" spans="1:42" ht="15.75" customHeight="1">
      <c r="A430" s="1"/>
      <c r="B430" s="1"/>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row>
    <row r="431" spans="1:42" ht="15.75" customHeight="1">
      <c r="A431" s="1"/>
      <c r="B431" s="1"/>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row>
    <row r="432" spans="1:42" ht="15.75" customHeight="1">
      <c r="A432" s="1"/>
      <c r="B432" s="1"/>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row>
    <row r="433" spans="1:42" ht="15.75" customHeight="1">
      <c r="A433" s="1"/>
      <c r="B433" s="1"/>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row>
    <row r="434" spans="1:42" ht="15.75" customHeight="1">
      <c r="A434" s="1"/>
      <c r="B434" s="1"/>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row>
    <row r="435" spans="1:42" ht="15.75" customHeight="1">
      <c r="A435" s="1"/>
      <c r="B435" s="1"/>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row>
    <row r="436" spans="1:42" ht="15.75" customHeight="1">
      <c r="A436" s="1"/>
      <c r="B436" s="1"/>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row>
    <row r="437" spans="1:42" ht="15.75" customHeight="1">
      <c r="A437" s="1"/>
      <c r="B437" s="1"/>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row>
    <row r="438" spans="1:42" ht="15.75" customHeight="1">
      <c r="A438" s="1"/>
      <c r="B438" s="1"/>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row>
    <row r="439" spans="1:42" ht="15.75" customHeight="1">
      <c r="A439" s="1"/>
      <c r="B439" s="1"/>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row>
    <row r="440" spans="1:42" ht="15.75" customHeight="1">
      <c r="A440" s="1"/>
      <c r="B440" s="1"/>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row>
    <row r="441" spans="1:42" ht="15.75" customHeight="1">
      <c r="A441" s="1"/>
      <c r="B441" s="1"/>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row>
    <row r="442" spans="1:42" ht="15.75" customHeight="1">
      <c r="A442" s="1"/>
      <c r="B442" s="1"/>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row>
    <row r="443" spans="1:42" ht="15.75" customHeight="1">
      <c r="A443" s="1"/>
      <c r="B443" s="1"/>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row>
    <row r="444" spans="1:42" ht="15.75" customHeight="1">
      <c r="A444" s="1"/>
      <c r="B444" s="1"/>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row>
    <row r="445" spans="1:42" ht="15.75" customHeight="1">
      <c r="A445" s="1"/>
      <c r="B445" s="1"/>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row>
    <row r="446" spans="1:42" ht="15.75" customHeight="1">
      <c r="A446" s="1"/>
      <c r="B446" s="1"/>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row>
    <row r="447" spans="1:42" ht="15.75" customHeight="1">
      <c r="A447" s="1"/>
      <c r="B447" s="1"/>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row>
    <row r="448" spans="1:42" ht="15.75" customHeight="1">
      <c r="A448" s="1"/>
      <c r="B448" s="1"/>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row>
    <row r="449" spans="1:42" ht="15.75" customHeight="1">
      <c r="A449" s="1"/>
      <c r="B449" s="1"/>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row>
    <row r="450" spans="1:42" ht="15.75" customHeight="1">
      <c r="A450" s="1"/>
      <c r="B450" s="1"/>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row>
    <row r="451" spans="1:42" ht="15.75" customHeight="1">
      <c r="A451" s="1"/>
      <c r="B451" s="1"/>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row>
    <row r="452" spans="1:42" ht="15.75" customHeight="1">
      <c r="A452" s="1"/>
      <c r="B452" s="1"/>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row>
    <row r="453" spans="1:42" ht="15.75" customHeight="1">
      <c r="A453" s="1"/>
      <c r="B453" s="1"/>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row>
    <row r="454" spans="1:42" ht="15.75" customHeight="1">
      <c r="A454" s="1"/>
      <c r="B454" s="1"/>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row>
    <row r="455" spans="1:42" ht="15.75" customHeight="1">
      <c r="A455" s="1"/>
      <c r="B455" s="1"/>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row>
    <row r="456" spans="1:42" ht="15.75" customHeight="1">
      <c r="A456" s="1"/>
      <c r="B456" s="1"/>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row>
    <row r="457" spans="1:42" ht="15.75" customHeight="1">
      <c r="A457" s="1"/>
      <c r="B457" s="1"/>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row>
    <row r="458" spans="1:42" ht="15.75" customHeight="1">
      <c r="A458" s="1"/>
      <c r="B458" s="1"/>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row>
    <row r="459" spans="1:42" ht="15.75" customHeight="1">
      <c r="A459" s="1"/>
      <c r="B459" s="1"/>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row>
    <row r="460" spans="1:42" ht="15.75" customHeight="1">
      <c r="A460" s="1"/>
      <c r="B460" s="1"/>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row>
    <row r="461" spans="1:42" ht="15.75" customHeight="1">
      <c r="A461" s="1"/>
      <c r="B461" s="1"/>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row>
    <row r="462" spans="1:42" ht="15.75" customHeight="1">
      <c r="A462" s="1"/>
      <c r="B462" s="1"/>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row>
    <row r="463" spans="1:42" ht="15.75" customHeight="1">
      <c r="A463" s="1"/>
      <c r="B463" s="1"/>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row>
    <row r="464" spans="1:42" ht="15.75" customHeight="1">
      <c r="A464" s="1"/>
      <c r="B464" s="1"/>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row>
    <row r="465" spans="1:42" ht="15.75" customHeight="1">
      <c r="A465" s="1"/>
      <c r="B465" s="1"/>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row>
    <row r="466" spans="1:42" ht="15.75" customHeight="1">
      <c r="A466" s="1"/>
      <c r="B466" s="1"/>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row>
    <row r="467" spans="1:42" ht="15.75" customHeight="1">
      <c r="A467" s="1"/>
      <c r="B467" s="1"/>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row>
    <row r="468" spans="1:42" ht="15.75" customHeight="1">
      <c r="A468" s="1"/>
      <c r="B468" s="1"/>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row>
    <row r="469" spans="1:42" ht="15.75" customHeight="1">
      <c r="A469" s="1"/>
      <c r="B469" s="1"/>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row>
    <row r="470" spans="1:42" ht="15.75" customHeight="1">
      <c r="A470" s="1"/>
      <c r="B470" s="1"/>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row>
    <row r="471" spans="1:42" ht="15.75" customHeight="1">
      <c r="A471" s="1"/>
      <c r="B471" s="1"/>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row>
    <row r="472" spans="1:42" ht="15.75" customHeight="1">
      <c r="A472" s="1"/>
      <c r="B472" s="1"/>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row>
    <row r="473" spans="1:42" ht="15.75" customHeight="1">
      <c r="A473" s="1"/>
      <c r="B473" s="1"/>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row>
    <row r="474" spans="1:42" ht="15.75" customHeight="1">
      <c r="A474" s="1"/>
      <c r="B474" s="1"/>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row>
    <row r="475" spans="1:42" ht="15.75" customHeight="1">
      <c r="A475" s="1"/>
      <c r="B475" s="1"/>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row>
    <row r="476" spans="1:42" ht="15.75" customHeight="1">
      <c r="A476" s="1"/>
      <c r="B476" s="1"/>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row>
    <row r="477" spans="1:42" ht="15.75" customHeight="1">
      <c r="A477" s="1"/>
      <c r="B477" s="1"/>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row>
    <row r="478" spans="1:42" ht="15.75" customHeight="1">
      <c r="A478" s="1"/>
      <c r="B478" s="1"/>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row>
    <row r="479" spans="1:42" ht="15.75" customHeight="1">
      <c r="A479" s="1"/>
      <c r="B479" s="1"/>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row>
    <row r="480" spans="1:42" ht="15.75" customHeight="1">
      <c r="A480" s="1"/>
      <c r="B480" s="1"/>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row>
    <row r="481" spans="1:42" ht="15.75" customHeight="1">
      <c r="A481" s="1"/>
      <c r="B481" s="1"/>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row>
    <row r="482" spans="1:42" ht="15.75" customHeight="1">
      <c r="A482" s="1"/>
      <c r="B482" s="1"/>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row>
    <row r="483" spans="1:42" ht="15.75" customHeight="1">
      <c r="A483" s="1"/>
      <c r="B483" s="1"/>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row>
    <row r="484" spans="1:42" ht="15.75" customHeight="1">
      <c r="A484" s="1"/>
      <c r="B484" s="1"/>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row>
    <row r="485" spans="1:42" ht="15.75" customHeight="1">
      <c r="A485" s="1"/>
      <c r="B485" s="1"/>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row>
    <row r="486" spans="1:42" ht="15.75" customHeight="1">
      <c r="A486" s="1"/>
      <c r="B486" s="1"/>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row>
    <row r="487" spans="1:42" ht="15.75" customHeight="1">
      <c r="A487" s="1"/>
      <c r="B487" s="1"/>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row>
    <row r="488" spans="1:42" ht="15.75" customHeight="1">
      <c r="A488" s="1"/>
      <c r="B488" s="1"/>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row>
    <row r="489" spans="1:42" ht="15.75" customHeight="1">
      <c r="A489" s="1"/>
      <c r="B489" s="1"/>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row>
    <row r="490" spans="1:42" ht="15.75" customHeight="1">
      <c r="A490" s="1"/>
      <c r="B490" s="1"/>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row>
    <row r="491" spans="1:42" ht="15.75" customHeight="1">
      <c r="A491" s="1"/>
      <c r="B491" s="1"/>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row>
    <row r="492" spans="1:42" ht="15.75" customHeight="1">
      <c r="A492" s="1"/>
      <c r="B492" s="1"/>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row>
    <row r="493" spans="1:42" ht="15.75" customHeight="1">
      <c r="A493" s="1"/>
      <c r="B493" s="1"/>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row>
    <row r="494" spans="1:42" ht="15.75" customHeight="1">
      <c r="A494" s="1"/>
      <c r="B494" s="1"/>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row>
    <row r="495" spans="1:42" ht="15.75" customHeight="1">
      <c r="A495" s="1"/>
      <c r="B495" s="1"/>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row>
    <row r="496" spans="1:42" ht="15.75" customHeight="1">
      <c r="A496" s="1"/>
      <c r="B496" s="1"/>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row>
    <row r="497" spans="1:42" ht="15.75" customHeight="1">
      <c r="A497" s="1"/>
      <c r="B497" s="1"/>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row>
    <row r="498" spans="1:42" ht="15.75" customHeight="1">
      <c r="A498" s="1"/>
      <c r="B498" s="1"/>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row>
    <row r="499" spans="1:42" ht="15.75" customHeight="1">
      <c r="A499" s="1"/>
      <c r="B499" s="1"/>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row>
    <row r="500" spans="1:42" ht="15.75" customHeight="1">
      <c r="A500" s="1"/>
      <c r="B500" s="1"/>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row>
    <row r="501" spans="1:42" ht="15.75" customHeight="1">
      <c r="A501" s="1"/>
      <c r="B501" s="1"/>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row>
    <row r="502" spans="1:42" ht="15.75" customHeight="1">
      <c r="A502" s="1"/>
      <c r="B502" s="1"/>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row>
    <row r="503" spans="1:42" ht="15.75" customHeight="1">
      <c r="A503" s="1"/>
      <c r="B503" s="1"/>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row>
    <row r="504" spans="1:42" ht="15.75" customHeight="1">
      <c r="A504" s="1"/>
      <c r="B504" s="1"/>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row>
    <row r="505" spans="1:42" ht="15.75" customHeight="1">
      <c r="A505" s="1"/>
      <c r="B505" s="1"/>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row>
    <row r="506" spans="1:42" ht="15.75" customHeight="1">
      <c r="A506" s="1"/>
      <c r="B506" s="1"/>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row>
    <row r="507" spans="1:42" ht="15.75" customHeight="1">
      <c r="A507" s="1"/>
      <c r="B507" s="1"/>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row>
    <row r="508" spans="1:42" ht="15.75" customHeight="1">
      <c r="A508" s="1"/>
      <c r="B508" s="1"/>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row>
    <row r="509" spans="1:42" ht="15.75" customHeight="1">
      <c r="A509" s="1"/>
      <c r="B509" s="1"/>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row>
    <row r="510" spans="1:42" ht="15.75" customHeight="1">
      <c r="A510" s="1"/>
      <c r="B510" s="1"/>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row>
    <row r="511" spans="1:42" ht="15.75" customHeight="1">
      <c r="A511" s="1"/>
      <c r="B511" s="1"/>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row>
    <row r="512" spans="1:42" ht="15.75" customHeight="1">
      <c r="A512" s="1"/>
      <c r="B512" s="1"/>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row>
    <row r="513" spans="1:42" ht="15.75" customHeight="1">
      <c r="A513" s="1"/>
      <c r="B513" s="1"/>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row>
    <row r="514" spans="1:42" ht="15.75" customHeight="1">
      <c r="A514" s="1"/>
      <c r="B514" s="1"/>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row>
    <row r="515" spans="1:42" ht="15.75" customHeight="1">
      <c r="A515" s="1"/>
      <c r="B515" s="1"/>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row>
    <row r="516" spans="1:42" ht="15.75" customHeight="1">
      <c r="A516" s="1"/>
      <c r="B516" s="1"/>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row>
    <row r="517" spans="1:42" ht="15.75" customHeight="1">
      <c r="A517" s="1"/>
      <c r="B517" s="1"/>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row>
    <row r="518" spans="1:42" ht="15.75" customHeight="1">
      <c r="A518" s="1"/>
      <c r="B518" s="1"/>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row>
    <row r="519" spans="1:42" ht="15.75" customHeight="1">
      <c r="A519" s="1"/>
      <c r="B519" s="1"/>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row>
    <row r="520" spans="1:42" ht="15.75" customHeight="1">
      <c r="A520" s="1"/>
      <c r="B520" s="1"/>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row>
    <row r="521" spans="1:42" ht="15.75" customHeight="1">
      <c r="A521" s="1"/>
      <c r="B521" s="1"/>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row>
    <row r="522" spans="1:42" ht="15.75" customHeight="1">
      <c r="A522" s="1"/>
      <c r="B522" s="1"/>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row>
    <row r="523" spans="1:42" ht="15.75" customHeight="1">
      <c r="A523" s="1"/>
      <c r="B523" s="1"/>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row>
    <row r="524" spans="1:42" ht="15.75" customHeight="1">
      <c r="A524" s="1"/>
      <c r="B524" s="1"/>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row>
    <row r="525" spans="1:42" ht="15.75" customHeight="1">
      <c r="A525" s="1"/>
      <c r="B525" s="1"/>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row>
    <row r="526" spans="1:42" ht="15.75" customHeight="1">
      <c r="A526" s="1"/>
      <c r="B526" s="1"/>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row>
    <row r="527" spans="1:42" ht="15.75" customHeight="1">
      <c r="A527" s="1"/>
      <c r="B527" s="1"/>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row>
    <row r="528" spans="1:42" ht="15.75" customHeight="1">
      <c r="A528" s="1"/>
      <c r="B528" s="1"/>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row>
    <row r="529" spans="1:42" ht="15.75" customHeight="1">
      <c r="A529" s="1"/>
      <c r="B529" s="1"/>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row>
    <row r="530" spans="1:42" ht="15.75" customHeight="1">
      <c r="A530" s="1"/>
      <c r="B530" s="1"/>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row>
    <row r="531" spans="1:42" ht="15.75" customHeight="1">
      <c r="A531" s="1"/>
      <c r="B531" s="1"/>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row>
    <row r="532" spans="1:42" ht="15.75" customHeight="1">
      <c r="A532" s="1"/>
      <c r="B532" s="1"/>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row>
    <row r="533" spans="1:42" ht="15.75" customHeight="1">
      <c r="A533" s="1"/>
      <c r="B533" s="1"/>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row>
    <row r="534" spans="1:42" ht="15.75" customHeight="1">
      <c r="A534" s="1"/>
      <c r="B534" s="1"/>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row>
    <row r="535" spans="1:42" ht="15.75" customHeight="1">
      <c r="A535" s="1"/>
      <c r="B535" s="1"/>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row>
    <row r="536" spans="1:42" ht="15.75" customHeight="1">
      <c r="A536" s="1"/>
      <c r="B536" s="1"/>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row>
    <row r="537" spans="1:42" ht="15.75" customHeight="1">
      <c r="A537" s="1"/>
      <c r="B537" s="1"/>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row>
    <row r="538" spans="1:42" ht="15.75" customHeight="1">
      <c r="A538" s="1"/>
      <c r="B538" s="1"/>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row>
    <row r="539" spans="1:42" ht="15.75" customHeight="1">
      <c r="A539" s="1"/>
      <c r="B539" s="1"/>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row>
    <row r="540" spans="1:42" ht="15.75" customHeight="1">
      <c r="A540" s="1"/>
      <c r="B540" s="1"/>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row>
    <row r="541" spans="1:42" ht="15.75" customHeight="1">
      <c r="A541" s="1"/>
      <c r="B541" s="1"/>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row>
    <row r="542" spans="1:42" ht="15.75" customHeight="1">
      <c r="A542" s="1"/>
      <c r="B542" s="1"/>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row>
    <row r="543" spans="1:42" ht="15.75" customHeight="1">
      <c r="A543" s="1"/>
      <c r="B543" s="1"/>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row>
    <row r="544" spans="1:42" ht="15.75" customHeight="1">
      <c r="A544" s="1"/>
      <c r="B544" s="1"/>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row>
    <row r="545" spans="1:42" ht="15.75" customHeight="1">
      <c r="A545" s="1"/>
      <c r="B545" s="1"/>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row>
    <row r="546" spans="1:42" ht="15.75" customHeight="1">
      <c r="A546" s="1"/>
      <c r="B546" s="1"/>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row>
    <row r="547" spans="1:42" ht="15.75" customHeight="1">
      <c r="A547" s="1"/>
      <c r="B547" s="1"/>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row>
    <row r="548" spans="1:42" ht="15.75" customHeight="1">
      <c r="A548" s="1"/>
      <c r="B548" s="1"/>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row>
    <row r="549" spans="1:42" ht="15.75" customHeight="1">
      <c r="A549" s="1"/>
      <c r="B549" s="1"/>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row>
    <row r="550" spans="1:42" ht="15.75" customHeight="1">
      <c r="A550" s="1"/>
      <c r="B550" s="1"/>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row>
    <row r="551" spans="1:42" ht="15.75" customHeight="1">
      <c r="A551" s="1"/>
      <c r="B551" s="1"/>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row>
    <row r="552" spans="1:42" ht="15.75" customHeight="1">
      <c r="A552" s="1"/>
      <c r="B552" s="1"/>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row>
    <row r="553" spans="1:42" ht="15.75" customHeight="1">
      <c r="A553" s="1"/>
      <c r="B553" s="1"/>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row>
    <row r="554" spans="1:42" ht="15.75" customHeight="1">
      <c r="A554" s="1"/>
      <c r="B554" s="1"/>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row>
    <row r="555" spans="1:42" ht="15.75" customHeight="1">
      <c r="A555" s="1"/>
      <c r="B555" s="1"/>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row>
    <row r="556" spans="1:42" ht="15.75" customHeight="1">
      <c r="A556" s="1"/>
      <c r="B556" s="1"/>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row>
    <row r="557" spans="1:42" ht="15.75" customHeight="1">
      <c r="A557" s="1"/>
      <c r="B557" s="1"/>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row>
    <row r="558" spans="1:42" ht="15.75" customHeight="1">
      <c r="A558" s="1"/>
      <c r="B558" s="1"/>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row>
    <row r="559" spans="1:42" ht="15.75" customHeight="1">
      <c r="A559" s="1"/>
      <c r="B559" s="1"/>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row>
    <row r="560" spans="1:42" ht="15.75" customHeight="1">
      <c r="A560" s="1"/>
      <c r="B560" s="1"/>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row>
    <row r="561" spans="1:42" ht="15.75" customHeight="1">
      <c r="A561" s="1"/>
      <c r="B561" s="1"/>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row>
    <row r="562" spans="1:42" ht="15.75" customHeight="1">
      <c r="A562" s="1"/>
      <c r="B562" s="1"/>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row>
    <row r="563" spans="1:42" ht="15.75" customHeight="1">
      <c r="A563" s="1"/>
      <c r="B563" s="1"/>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row>
    <row r="564" spans="1:42" ht="15.75" customHeight="1">
      <c r="A564" s="1"/>
      <c r="B564" s="1"/>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row>
    <row r="565" spans="1:42" ht="15.75" customHeight="1">
      <c r="A565" s="1"/>
      <c r="B565" s="1"/>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row>
    <row r="566" spans="1:42" ht="15.75" customHeight="1">
      <c r="A566" s="1"/>
      <c r="B566" s="1"/>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row>
    <row r="567" spans="1:42" ht="15.75" customHeight="1">
      <c r="A567" s="1"/>
      <c r="B567" s="1"/>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row>
    <row r="568" spans="1:42" ht="15.75" customHeight="1">
      <c r="A568" s="1"/>
      <c r="B568" s="1"/>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row>
    <row r="569" spans="1:42" ht="15.75" customHeight="1">
      <c r="A569" s="1"/>
      <c r="B569" s="1"/>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row>
    <row r="570" spans="1:42" ht="15.75" customHeight="1">
      <c r="A570" s="1"/>
      <c r="B570" s="1"/>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row>
    <row r="571" spans="1:42" ht="15.75" customHeight="1">
      <c r="A571" s="1"/>
      <c r="B571" s="1"/>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row>
    <row r="572" spans="1:42" ht="15.75" customHeight="1">
      <c r="A572" s="1"/>
      <c r="B572" s="1"/>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row>
    <row r="573" spans="1:42" ht="15.75" customHeight="1">
      <c r="A573" s="1"/>
      <c r="B573" s="1"/>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row>
    <row r="574" spans="1:42" ht="15.75" customHeight="1">
      <c r="A574" s="1"/>
      <c r="B574" s="1"/>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row>
    <row r="575" spans="1:42" ht="15.75" customHeight="1">
      <c r="A575" s="1"/>
      <c r="B575" s="1"/>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row>
    <row r="576" spans="1:42" ht="15.75" customHeight="1">
      <c r="A576" s="1"/>
      <c r="B576" s="1"/>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row>
    <row r="577" spans="1:42" ht="15.75" customHeight="1">
      <c r="A577" s="1"/>
      <c r="B577" s="1"/>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row>
    <row r="578" spans="1:42" ht="15.75" customHeight="1">
      <c r="A578" s="1"/>
      <c r="B578" s="1"/>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row>
    <row r="579" spans="1:42" ht="15.75" customHeight="1">
      <c r="A579" s="1"/>
      <c r="B579" s="1"/>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row>
    <row r="580" spans="1:42" ht="15.75" customHeight="1">
      <c r="A580" s="1"/>
      <c r="B580" s="1"/>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row>
    <row r="581" spans="1:42" ht="15.75" customHeight="1">
      <c r="A581" s="1"/>
      <c r="B581" s="1"/>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row>
    <row r="582" spans="1:42" ht="15.75" customHeight="1">
      <c r="A582" s="1"/>
      <c r="B582" s="1"/>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row>
    <row r="583" spans="1:42" ht="15.75" customHeight="1">
      <c r="A583" s="1"/>
      <c r="B583" s="1"/>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row>
    <row r="584" spans="1:42" ht="15.75" customHeight="1">
      <c r="A584" s="1"/>
      <c r="B584" s="1"/>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row>
    <row r="585" spans="1:42" ht="15.75" customHeight="1">
      <c r="A585" s="1"/>
      <c r="B585" s="1"/>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row>
    <row r="586" spans="1:42" ht="15.75" customHeight="1">
      <c r="A586" s="1"/>
      <c r="B586" s="1"/>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row>
    <row r="587" spans="1:42" ht="15.75" customHeight="1">
      <c r="A587" s="1"/>
      <c r="B587" s="1"/>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row>
    <row r="588" spans="1:42" ht="15.75" customHeight="1">
      <c r="A588" s="1"/>
      <c r="B588" s="1"/>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row>
    <row r="589" spans="1:42" ht="15.75" customHeight="1">
      <c r="A589" s="1"/>
      <c r="B589" s="1"/>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row>
    <row r="590" spans="1:42" ht="15.75" customHeight="1">
      <c r="A590" s="1"/>
      <c r="B590" s="1"/>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row>
    <row r="591" spans="1:42" ht="15.75" customHeight="1">
      <c r="A591" s="1"/>
      <c r="B591" s="1"/>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row>
    <row r="592" spans="1:42" ht="15.75" customHeight="1">
      <c r="A592" s="1"/>
      <c r="B592" s="1"/>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row>
    <row r="593" spans="1:42" ht="15.75" customHeight="1">
      <c r="A593" s="1"/>
      <c r="B593" s="1"/>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row>
    <row r="594" spans="1:42" ht="15.75" customHeight="1">
      <c r="A594" s="1"/>
      <c r="B594" s="1"/>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row>
    <row r="595" spans="1:42" ht="15.75" customHeight="1">
      <c r="A595" s="1"/>
      <c r="B595" s="1"/>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row>
    <row r="596" spans="1:42" ht="15.75" customHeight="1">
      <c r="A596" s="1"/>
      <c r="B596" s="1"/>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row>
    <row r="597" spans="1:42" ht="15.75" customHeight="1">
      <c r="A597" s="1"/>
      <c r="B597" s="1"/>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row>
    <row r="598" spans="1:42" ht="15.75" customHeight="1">
      <c r="A598" s="1"/>
      <c r="B598" s="1"/>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row>
    <row r="599" spans="1:42" ht="15.75" customHeight="1">
      <c r="A599" s="1"/>
      <c r="B599" s="1"/>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row>
    <row r="600" spans="1:42" ht="15.75" customHeight="1">
      <c r="A600" s="1"/>
      <c r="B600" s="1"/>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row>
    <row r="601" spans="1:42" ht="15.75" customHeight="1">
      <c r="A601" s="1"/>
      <c r="B601" s="1"/>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row>
    <row r="602" spans="1:42" ht="15.75" customHeight="1">
      <c r="A602" s="1"/>
      <c r="B602" s="1"/>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row>
    <row r="603" spans="1:42" ht="15.75" customHeight="1">
      <c r="A603" s="1"/>
      <c r="B603" s="1"/>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row>
    <row r="604" spans="1:42" ht="15.75" customHeight="1">
      <c r="A604" s="1"/>
      <c r="B604" s="1"/>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row>
    <row r="605" spans="1:42" ht="15.75" customHeight="1">
      <c r="A605" s="1"/>
      <c r="B605" s="1"/>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row>
    <row r="606" spans="1:42" ht="15.75" customHeight="1">
      <c r="A606" s="1"/>
      <c r="B606" s="1"/>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row>
    <row r="607" spans="1:42" ht="15.75" customHeight="1">
      <c r="A607" s="1"/>
      <c r="B607" s="1"/>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row>
    <row r="608" spans="1:42" ht="15.75" customHeight="1">
      <c r="A608" s="1"/>
      <c r="B608" s="1"/>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row>
    <row r="609" spans="1:42" ht="15.75" customHeight="1">
      <c r="A609" s="1"/>
      <c r="B609" s="1"/>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row>
    <row r="610" spans="1:42" ht="15.75" customHeight="1">
      <c r="A610" s="1"/>
      <c r="B610" s="1"/>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row>
    <row r="611" spans="1:42" ht="15.75" customHeight="1">
      <c r="A611" s="1"/>
      <c r="B611" s="1"/>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row>
    <row r="612" spans="1:42" ht="15.75" customHeight="1">
      <c r="A612" s="1"/>
      <c r="B612" s="1"/>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row>
    <row r="613" spans="1:42" ht="15.75" customHeight="1">
      <c r="A613" s="1"/>
      <c r="B613" s="1"/>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row>
    <row r="614" spans="1:42" ht="15.75" customHeight="1">
      <c r="A614" s="1"/>
      <c r="B614" s="1"/>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row>
    <row r="615" spans="1:42" ht="15.75" customHeight="1">
      <c r="A615" s="1"/>
      <c r="B615" s="1"/>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row>
    <row r="616" spans="1:42" ht="15.75" customHeight="1">
      <c r="A616" s="1"/>
      <c r="B616" s="1"/>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row>
    <row r="617" spans="1:42" ht="15.75" customHeight="1">
      <c r="A617" s="1"/>
      <c r="B617" s="1"/>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row>
    <row r="618" spans="1:42" ht="15.75" customHeight="1">
      <c r="A618" s="1"/>
      <c r="B618" s="1"/>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row>
    <row r="619" spans="1:42" ht="15.75" customHeight="1">
      <c r="A619" s="1"/>
      <c r="B619" s="1"/>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row>
    <row r="620" spans="1:42" ht="15.75" customHeight="1">
      <c r="A620" s="1"/>
      <c r="B620" s="1"/>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row>
    <row r="621" spans="1:42" ht="15.75" customHeight="1">
      <c r="A621" s="1"/>
      <c r="B621" s="1"/>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row>
    <row r="622" spans="1:42" ht="15.75" customHeight="1">
      <c r="A622" s="1"/>
      <c r="B622" s="1"/>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row>
    <row r="623" spans="1:42" ht="15.75" customHeight="1">
      <c r="A623" s="1"/>
      <c r="B623" s="1"/>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row>
    <row r="624" spans="1:42" ht="15.75" customHeight="1">
      <c r="A624" s="1"/>
      <c r="B624" s="1"/>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row>
    <row r="625" spans="1:42" ht="15.75" customHeight="1">
      <c r="A625" s="1"/>
      <c r="B625" s="1"/>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row>
    <row r="626" spans="1:42" ht="15.75" customHeight="1">
      <c r="A626" s="1"/>
      <c r="B626" s="1"/>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row>
    <row r="627" spans="1:42" ht="15.75" customHeight="1">
      <c r="A627" s="1"/>
      <c r="B627" s="1"/>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row>
    <row r="628" spans="1:42" ht="15.75" customHeight="1">
      <c r="A628" s="1"/>
      <c r="B628" s="1"/>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row>
    <row r="629" spans="1:42" ht="15.75" customHeight="1">
      <c r="A629" s="1"/>
      <c r="B629" s="1"/>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row>
    <row r="630" spans="1:42" ht="15.75" customHeight="1">
      <c r="A630" s="1"/>
      <c r="B630" s="1"/>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row>
    <row r="631" spans="1:42" ht="15.75" customHeight="1">
      <c r="A631" s="1"/>
      <c r="B631" s="1"/>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row>
    <row r="632" spans="1:42" ht="15.75" customHeight="1">
      <c r="A632" s="1"/>
      <c r="B632" s="1"/>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row>
    <row r="633" spans="1:42" ht="15.75" customHeight="1">
      <c r="A633" s="1"/>
      <c r="B633" s="1"/>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row>
    <row r="634" spans="1:42" ht="15.75" customHeight="1">
      <c r="A634" s="1"/>
      <c r="B634" s="1"/>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row>
    <row r="635" spans="1:42" ht="15.75" customHeight="1">
      <c r="A635" s="1"/>
      <c r="B635" s="1"/>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row>
    <row r="636" spans="1:42" ht="15.75" customHeight="1">
      <c r="A636" s="1"/>
      <c r="B636" s="1"/>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row>
    <row r="637" spans="1:42" ht="15.75" customHeight="1">
      <c r="A637" s="1"/>
      <c r="B637" s="1"/>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row>
    <row r="638" spans="1:42" ht="15.75" customHeight="1">
      <c r="A638" s="1"/>
      <c r="B638" s="1"/>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row>
    <row r="639" spans="1:42" ht="15.75" customHeight="1">
      <c r="A639" s="1"/>
      <c r="B639" s="1"/>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row>
    <row r="640" spans="1:42" ht="15.75" customHeight="1">
      <c r="A640" s="1"/>
      <c r="B640" s="1"/>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row>
    <row r="641" spans="1:42" ht="15.75" customHeight="1">
      <c r="A641" s="1"/>
      <c r="B641" s="1"/>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row>
    <row r="642" spans="1:42" ht="15.75" customHeight="1">
      <c r="A642" s="1"/>
      <c r="B642" s="1"/>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row>
    <row r="643" spans="1:42" ht="15.75" customHeight="1">
      <c r="A643" s="1"/>
      <c r="B643" s="1"/>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row>
    <row r="644" spans="1:42" ht="15.75" customHeight="1">
      <c r="A644" s="1"/>
      <c r="B644" s="1"/>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row>
    <row r="645" spans="1:42" ht="15.75" customHeight="1">
      <c r="A645" s="1"/>
      <c r="B645" s="1"/>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row>
    <row r="646" spans="1:42" ht="15.75" customHeight="1">
      <c r="A646" s="1"/>
      <c r="B646" s="1"/>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row>
    <row r="647" spans="1:42" ht="15.75" customHeight="1">
      <c r="A647" s="1"/>
      <c r="B647" s="1"/>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row>
    <row r="648" spans="1:42" ht="15.75" customHeight="1">
      <c r="A648" s="1"/>
      <c r="B648" s="1"/>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row>
    <row r="649" spans="1:42" ht="15.75" customHeight="1">
      <c r="A649" s="1"/>
      <c r="B649" s="1"/>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row>
    <row r="650" spans="1:42" ht="15.75" customHeight="1">
      <c r="A650" s="1"/>
      <c r="B650" s="1"/>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row>
    <row r="651" spans="1:42" ht="15.75" customHeight="1">
      <c r="A651" s="1"/>
      <c r="B651" s="1"/>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row>
    <row r="652" spans="1:42" ht="15.75" customHeight="1">
      <c r="A652" s="1"/>
      <c r="B652" s="1"/>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row>
    <row r="653" spans="1:42" ht="15.75" customHeight="1">
      <c r="A653" s="1"/>
      <c r="B653" s="1"/>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row>
    <row r="654" spans="1:42" ht="15.75" customHeight="1">
      <c r="A654" s="1"/>
      <c r="B654" s="1"/>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row>
    <row r="655" spans="1:42" ht="15.75" customHeight="1">
      <c r="A655" s="1"/>
      <c r="B655" s="1"/>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row>
    <row r="656" spans="1:42" ht="15.75" customHeight="1">
      <c r="A656" s="1"/>
      <c r="B656" s="1"/>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row>
    <row r="657" spans="1:42" ht="15.75" customHeight="1">
      <c r="A657" s="1"/>
      <c r="B657" s="1"/>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row>
    <row r="658" spans="1:42" ht="15.75" customHeight="1">
      <c r="A658" s="1"/>
      <c r="B658" s="1"/>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row>
    <row r="659" spans="1:42" ht="15.75" customHeight="1">
      <c r="A659" s="1"/>
      <c r="B659" s="1"/>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row>
    <row r="660" spans="1:42" ht="15.75" customHeight="1">
      <c r="A660" s="1"/>
      <c r="B660" s="1"/>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row>
    <row r="661" spans="1:42" ht="15.75" customHeight="1">
      <c r="A661" s="1"/>
      <c r="B661" s="1"/>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row>
    <row r="662" spans="1:42" ht="15.75" customHeight="1">
      <c r="A662" s="1"/>
      <c r="B662" s="1"/>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row>
    <row r="663" spans="1:42" ht="15.75" customHeight="1">
      <c r="A663" s="1"/>
      <c r="B663" s="1"/>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row>
    <row r="664" spans="1:42" ht="15.75" customHeight="1">
      <c r="A664" s="1"/>
      <c r="B664" s="1"/>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row>
    <row r="665" spans="1:42" ht="15.75" customHeight="1">
      <c r="A665" s="1"/>
      <c r="B665" s="1"/>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row>
    <row r="666" spans="1:42" ht="15.75" customHeight="1">
      <c r="A666" s="1"/>
      <c r="B666" s="1"/>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row>
    <row r="667" spans="1:42" ht="15.75" customHeight="1">
      <c r="A667" s="1"/>
      <c r="B667" s="1"/>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row>
    <row r="668" spans="1:42" ht="15.75" customHeight="1">
      <c r="A668" s="1"/>
      <c r="B668" s="1"/>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row>
    <row r="669" spans="1:42" ht="15.75" customHeight="1">
      <c r="A669" s="1"/>
      <c r="B669" s="1"/>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row>
    <row r="670" spans="1:42" ht="15.75" customHeight="1">
      <c r="A670" s="1"/>
      <c r="B670" s="1"/>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row>
    <row r="671" spans="1:42" ht="15.75" customHeight="1">
      <c r="A671" s="1"/>
      <c r="B671" s="1"/>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row>
    <row r="672" spans="1:42" ht="15.75" customHeight="1">
      <c r="A672" s="1"/>
      <c r="B672" s="1"/>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row>
    <row r="673" spans="1:42" ht="15.75" customHeight="1">
      <c r="A673" s="1"/>
      <c r="B673" s="1"/>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row>
    <row r="674" spans="1:42" ht="15.75" customHeight="1">
      <c r="A674" s="1"/>
      <c r="B674" s="1"/>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row>
    <row r="675" spans="1:42" ht="15.75" customHeight="1">
      <c r="A675" s="1"/>
      <c r="B675" s="1"/>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row>
    <row r="676" spans="1:42" ht="15.75" customHeight="1">
      <c r="A676" s="1"/>
      <c r="B676" s="1"/>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row>
    <row r="677" spans="1:42" ht="15.75" customHeight="1">
      <c r="A677" s="1"/>
      <c r="B677" s="1"/>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row>
    <row r="678" spans="1:42" ht="15.75" customHeight="1">
      <c r="A678" s="1"/>
      <c r="B678" s="1"/>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row>
    <row r="679" spans="1:42" ht="15.75" customHeight="1">
      <c r="A679" s="1"/>
      <c r="B679" s="1"/>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row>
    <row r="680" spans="1:42" ht="15.75" customHeight="1">
      <c r="A680" s="1"/>
      <c r="B680" s="1"/>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row>
    <row r="681" spans="1:42" ht="15.75" customHeight="1">
      <c r="A681" s="1"/>
      <c r="B681" s="1"/>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row>
    <row r="682" spans="1:42" ht="15.75" customHeight="1">
      <c r="A682" s="1"/>
      <c r="B682" s="1"/>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row>
    <row r="683" spans="1:42" ht="15.75" customHeight="1">
      <c r="A683" s="1"/>
      <c r="B683" s="1"/>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row>
    <row r="684" spans="1:42" ht="15.75" customHeight="1">
      <c r="A684" s="1"/>
      <c r="B684" s="1"/>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row>
    <row r="685" spans="1:42" ht="15.75" customHeight="1">
      <c r="A685" s="1"/>
      <c r="B685" s="1"/>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row>
    <row r="686" spans="1:42" ht="15.75" customHeight="1">
      <c r="A686" s="1"/>
      <c r="B686" s="1"/>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row>
    <row r="687" spans="1:42" ht="15.75" customHeight="1">
      <c r="A687" s="1"/>
      <c r="B687" s="1"/>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row>
    <row r="688" spans="1:42" ht="15.75" customHeight="1">
      <c r="A688" s="1"/>
      <c r="B688" s="1"/>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row>
    <row r="689" spans="1:42" ht="15.75" customHeight="1">
      <c r="A689" s="1"/>
      <c r="B689" s="1"/>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row>
    <row r="690" spans="1:42" ht="15.75" customHeight="1">
      <c r="A690" s="1"/>
      <c r="B690" s="1"/>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row>
    <row r="691" spans="1:42" ht="15.75" customHeight="1">
      <c r="A691" s="1"/>
      <c r="B691" s="1"/>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row>
    <row r="692" spans="1:42" ht="15.75" customHeight="1">
      <c r="A692" s="1"/>
      <c r="B692" s="1"/>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row>
    <row r="693" spans="1:42" ht="15.75" customHeight="1">
      <c r="A693" s="1"/>
      <c r="B693" s="1"/>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row>
    <row r="694" spans="1:42" ht="15.75" customHeight="1">
      <c r="A694" s="1"/>
      <c r="B694" s="1"/>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row>
    <row r="695" spans="1:42" ht="15.75" customHeight="1">
      <c r="A695" s="1"/>
      <c r="B695" s="1"/>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row>
    <row r="696" spans="1:42" ht="15.75" customHeight="1">
      <c r="A696" s="1"/>
      <c r="B696" s="1"/>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row>
    <row r="697" spans="1:42" ht="15.75" customHeight="1">
      <c r="A697" s="1"/>
      <c r="B697" s="1"/>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row>
    <row r="698" spans="1:42" ht="15.75" customHeight="1">
      <c r="A698" s="1"/>
      <c r="B698" s="1"/>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row>
    <row r="699" spans="1:42" ht="15.75" customHeight="1">
      <c r="A699" s="1"/>
      <c r="B699" s="1"/>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row>
    <row r="700" spans="1:42" ht="15.75" customHeight="1">
      <c r="A700" s="1"/>
      <c r="B700" s="1"/>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row>
    <row r="701" spans="1:42" ht="15.75" customHeight="1">
      <c r="A701" s="1"/>
      <c r="B701" s="1"/>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row>
    <row r="702" spans="1:42" ht="15.75" customHeight="1">
      <c r="A702" s="1"/>
      <c r="B702" s="1"/>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row>
    <row r="703" spans="1:42" ht="15.75" customHeight="1">
      <c r="A703" s="1"/>
      <c r="B703" s="1"/>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row>
    <row r="704" spans="1:42" ht="15.75" customHeight="1">
      <c r="A704" s="1"/>
      <c r="B704" s="1"/>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row>
    <row r="705" spans="1:42" ht="15.75" customHeight="1">
      <c r="A705" s="1"/>
      <c r="B705" s="1"/>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row>
    <row r="706" spans="1:42" ht="15.75" customHeight="1">
      <c r="A706" s="1"/>
      <c r="B706" s="1"/>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row>
    <row r="707" spans="1:42" ht="15.75" customHeight="1">
      <c r="A707" s="1"/>
      <c r="B707" s="1"/>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row>
    <row r="708" spans="1:42" ht="15.75" customHeight="1">
      <c r="A708" s="1"/>
      <c r="B708" s="1"/>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row>
    <row r="709" spans="1:42" ht="15.75" customHeight="1">
      <c r="A709" s="1"/>
      <c r="B709" s="1"/>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row>
    <row r="710" spans="1:42" ht="15.75" customHeight="1">
      <c r="A710" s="1"/>
      <c r="B710" s="1"/>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row>
    <row r="711" spans="1:42" ht="15.75" customHeight="1">
      <c r="A711" s="1"/>
      <c r="B711" s="1"/>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row>
    <row r="712" spans="1:42" ht="15.75" customHeight="1">
      <c r="A712" s="1"/>
      <c r="B712" s="1"/>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row>
    <row r="713" spans="1:42" ht="15.75" customHeight="1">
      <c r="A713" s="1"/>
      <c r="B713" s="1"/>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row>
    <row r="714" spans="1:42" ht="15.75" customHeight="1">
      <c r="A714" s="1"/>
      <c r="B714" s="1"/>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row>
    <row r="715" spans="1:42" ht="15.75" customHeight="1">
      <c r="A715" s="1"/>
      <c r="B715" s="1"/>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row>
    <row r="716" spans="1:42" ht="15.75" customHeight="1">
      <c r="A716" s="1"/>
      <c r="B716" s="1"/>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row>
    <row r="717" spans="1:42" ht="15.75" customHeight="1">
      <c r="A717" s="1"/>
      <c r="B717" s="1"/>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row>
    <row r="718" spans="1:42" ht="15.75" customHeight="1">
      <c r="A718" s="1"/>
      <c r="B718" s="1"/>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row>
    <row r="719" spans="1:42" ht="15.75" customHeight="1">
      <c r="A719" s="1"/>
      <c r="B719" s="1"/>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row>
    <row r="720" spans="1:42" ht="15.75" customHeight="1">
      <c r="A720" s="1"/>
      <c r="B720" s="1"/>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row>
    <row r="721" spans="1:42" ht="15.75" customHeight="1">
      <c r="A721" s="1"/>
      <c r="B721" s="1"/>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row>
    <row r="722" spans="1:42" ht="15.75" customHeight="1">
      <c r="A722" s="1"/>
      <c r="B722" s="1"/>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row>
    <row r="723" spans="1:42" ht="15.75" customHeight="1">
      <c r="A723" s="1"/>
      <c r="B723" s="1"/>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row>
    <row r="724" spans="1:42" ht="15.75" customHeight="1">
      <c r="A724" s="1"/>
      <c r="B724" s="1"/>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row>
    <row r="725" spans="1:42" ht="15.75" customHeight="1">
      <c r="A725" s="1"/>
      <c r="B725" s="1"/>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row>
    <row r="726" spans="1:42" ht="15.75" customHeight="1">
      <c r="A726" s="1"/>
      <c r="B726" s="1"/>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row>
    <row r="727" spans="1:42" ht="15.75" customHeight="1">
      <c r="A727" s="1"/>
      <c r="B727" s="1"/>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row>
    <row r="728" spans="1:42" ht="15.75" customHeight="1">
      <c r="A728" s="1"/>
      <c r="B728" s="1"/>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row>
    <row r="729" spans="1:42" ht="15.75" customHeight="1">
      <c r="A729" s="1"/>
      <c r="B729" s="1"/>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row>
    <row r="730" spans="1:42" ht="15.75" customHeight="1">
      <c r="A730" s="1"/>
      <c r="B730" s="1"/>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row>
    <row r="731" spans="1:42" ht="15.75" customHeight="1">
      <c r="A731" s="1"/>
      <c r="B731" s="1"/>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row>
    <row r="732" spans="1:42" ht="15.75" customHeight="1">
      <c r="A732" s="1"/>
      <c r="B732" s="1"/>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row>
    <row r="733" spans="1:42" ht="15.75" customHeight="1">
      <c r="A733" s="1"/>
      <c r="B733" s="1"/>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row>
    <row r="734" spans="1:42" ht="15.75" customHeight="1">
      <c r="A734" s="1"/>
      <c r="B734" s="1"/>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row>
    <row r="735" spans="1:42" ht="15.75" customHeight="1">
      <c r="A735" s="1"/>
      <c r="B735" s="1"/>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row>
    <row r="736" spans="1:42" ht="15.75" customHeight="1">
      <c r="A736" s="1"/>
      <c r="B736" s="1"/>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row>
    <row r="737" spans="1:42" ht="15.75" customHeight="1">
      <c r="A737" s="1"/>
      <c r="B737" s="1"/>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row>
    <row r="738" spans="1:42" ht="15.75" customHeight="1">
      <c r="A738" s="1"/>
      <c r="B738" s="1"/>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row>
    <row r="739" spans="1:42" ht="15.75" customHeight="1">
      <c r="A739" s="1"/>
      <c r="B739" s="1"/>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row>
    <row r="740" spans="1:42" ht="15.75" customHeight="1">
      <c r="A740" s="1"/>
      <c r="B740" s="1"/>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row>
    <row r="741" spans="1:42" ht="15.75" customHeight="1">
      <c r="A741" s="1"/>
      <c r="B741" s="1"/>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row>
    <row r="742" spans="1:42" ht="15.75" customHeight="1">
      <c r="A742" s="1"/>
      <c r="B742" s="1"/>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row>
    <row r="743" spans="1:42" ht="15.75" customHeight="1">
      <c r="A743" s="1"/>
      <c r="B743" s="1"/>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row>
    <row r="744" spans="1:42" ht="15.75" customHeight="1">
      <c r="A744" s="1"/>
      <c r="B744" s="1"/>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row>
    <row r="745" spans="1:42" ht="15.75" customHeight="1">
      <c r="A745" s="1"/>
      <c r="B745" s="1"/>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row>
    <row r="746" spans="1:42" ht="15.75" customHeight="1">
      <c r="A746" s="1"/>
      <c r="B746" s="1"/>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row>
    <row r="747" spans="1:42" ht="15.75" customHeight="1">
      <c r="A747" s="1"/>
      <c r="B747" s="1"/>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row>
    <row r="748" spans="1:42" ht="15.75" customHeight="1">
      <c r="A748" s="1"/>
      <c r="B748" s="1"/>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row>
    <row r="749" spans="1:42" ht="15.75" customHeight="1">
      <c r="A749" s="1"/>
      <c r="B749" s="1"/>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row>
    <row r="750" spans="1:42" ht="15.75" customHeight="1">
      <c r="A750" s="1"/>
      <c r="B750" s="1"/>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row>
    <row r="751" spans="1:42" ht="15.75" customHeight="1">
      <c r="A751" s="1"/>
      <c r="B751" s="1"/>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row>
    <row r="752" spans="1:42" ht="15.75" customHeight="1">
      <c r="A752" s="1"/>
      <c r="B752" s="1"/>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row>
    <row r="753" spans="1:42" ht="15.75" customHeight="1">
      <c r="A753" s="1"/>
      <c r="B753" s="1"/>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row>
    <row r="754" spans="1:42" ht="15.75" customHeight="1">
      <c r="A754" s="1"/>
      <c r="B754" s="1"/>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row>
    <row r="755" spans="1:42" ht="15.75" customHeight="1">
      <c r="A755" s="1"/>
      <c r="B755" s="1"/>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row>
    <row r="756" spans="1:42" ht="15.75" customHeight="1">
      <c r="A756" s="1"/>
      <c r="B756" s="1"/>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row>
    <row r="757" spans="1:42" ht="15.75" customHeight="1">
      <c r="A757" s="1"/>
      <c r="B757" s="1"/>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row>
    <row r="758" spans="1:42" ht="15.75" customHeight="1">
      <c r="A758" s="1"/>
      <c r="B758" s="1"/>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row>
    <row r="759" spans="1:42" ht="15.75" customHeight="1">
      <c r="A759" s="1"/>
      <c r="B759" s="1"/>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row>
    <row r="760" spans="1:42" ht="15.75" customHeight="1">
      <c r="A760" s="1"/>
      <c r="B760" s="1"/>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row>
    <row r="761" spans="1:42" ht="15.75" customHeight="1">
      <c r="A761" s="1"/>
      <c r="B761" s="1"/>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row>
    <row r="762" spans="1:42" ht="15.75" customHeight="1">
      <c r="A762" s="1"/>
      <c r="B762" s="1"/>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row>
    <row r="763" spans="1:42" ht="15.75" customHeight="1">
      <c r="A763" s="1"/>
      <c r="B763" s="1"/>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row>
    <row r="764" spans="1:42" ht="15.75" customHeight="1">
      <c r="A764" s="1"/>
      <c r="B764" s="1"/>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row>
    <row r="765" spans="1:42" ht="15.75" customHeight="1">
      <c r="A765" s="1"/>
      <c r="B765" s="1"/>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row>
    <row r="766" spans="1:42" ht="15.75" customHeight="1">
      <c r="A766" s="1"/>
      <c r="B766" s="1"/>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row>
    <row r="767" spans="1:42" ht="15.75" customHeight="1">
      <c r="A767" s="1"/>
      <c r="B767" s="1"/>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row>
    <row r="768" spans="1:42" ht="15.75" customHeight="1">
      <c r="A768" s="1"/>
      <c r="B768" s="1"/>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row>
    <row r="769" spans="1:42" ht="15.75" customHeight="1">
      <c r="A769" s="1"/>
      <c r="B769" s="1"/>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row>
    <row r="770" spans="1:42" ht="15.75" customHeight="1">
      <c r="A770" s="1"/>
      <c r="B770" s="1"/>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row>
    <row r="771" spans="1:42" ht="15.75" customHeight="1">
      <c r="A771" s="1"/>
      <c r="B771" s="1"/>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row>
    <row r="772" spans="1:42" ht="15.75" customHeight="1">
      <c r="A772" s="1"/>
      <c r="B772" s="1"/>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row>
    <row r="773" spans="1:42" ht="15.75" customHeight="1">
      <c r="A773" s="1"/>
      <c r="B773" s="1"/>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row>
    <row r="774" spans="1:42" ht="15.75" customHeight="1">
      <c r="A774" s="1"/>
      <c r="B774" s="1"/>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row>
    <row r="775" spans="1:42" ht="15.75" customHeight="1">
      <c r="A775" s="1"/>
      <c r="B775" s="1"/>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row>
    <row r="776" spans="1:42" ht="15.75" customHeight="1">
      <c r="A776" s="1"/>
      <c r="B776" s="1"/>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row>
    <row r="777" spans="1:42" ht="15.75" customHeight="1">
      <c r="A777" s="1"/>
      <c r="B777" s="1"/>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row>
    <row r="778" spans="1:42" ht="15.75" customHeight="1">
      <c r="A778" s="1"/>
      <c r="B778" s="1"/>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row>
    <row r="779" spans="1:42" ht="15.75" customHeight="1">
      <c r="A779" s="1"/>
      <c r="B779" s="1"/>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row>
    <row r="780" spans="1:42" ht="15.75" customHeight="1">
      <c r="A780" s="1"/>
      <c r="B780" s="1"/>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row>
    <row r="781" spans="1:42" ht="15.75" customHeight="1">
      <c r="A781" s="1"/>
      <c r="B781" s="1"/>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row>
    <row r="782" spans="1:42" ht="15.75" customHeight="1">
      <c r="A782" s="1"/>
      <c r="B782" s="1"/>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row>
    <row r="783" spans="1:42" ht="15.75" customHeight="1">
      <c r="A783" s="1"/>
      <c r="B783" s="1"/>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row>
    <row r="784" spans="1:42" ht="15.75" customHeight="1">
      <c r="A784" s="1"/>
      <c r="B784" s="1"/>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row>
    <row r="785" spans="1:42" ht="15.75" customHeight="1">
      <c r="A785" s="1"/>
      <c r="B785" s="1"/>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row>
    <row r="786" spans="1:42" ht="15.75" customHeight="1">
      <c r="A786" s="1"/>
      <c r="B786" s="1"/>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row>
    <row r="787" spans="1:42" ht="15.75" customHeight="1">
      <c r="A787" s="1"/>
      <c r="B787" s="1"/>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row>
    <row r="788" spans="1:42" ht="15.75" customHeight="1">
      <c r="A788" s="1"/>
      <c r="B788" s="1"/>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row>
    <row r="789" spans="1:42" ht="15.75" customHeight="1">
      <c r="A789" s="1"/>
      <c r="B789" s="1"/>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row>
    <row r="790" spans="1:42" ht="15.75" customHeight="1">
      <c r="A790" s="1"/>
      <c r="B790" s="1"/>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row>
    <row r="791" spans="1:42" ht="15.75" customHeight="1">
      <c r="A791" s="1"/>
      <c r="B791" s="1"/>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row>
    <row r="792" spans="1:42" ht="15.75" customHeight="1">
      <c r="A792" s="1"/>
      <c r="B792" s="1"/>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row>
    <row r="793" spans="1:42" ht="15.75" customHeight="1">
      <c r="A793" s="1"/>
      <c r="B793" s="1"/>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row>
    <row r="794" spans="1:42" ht="15.75" customHeight="1">
      <c r="A794" s="1"/>
      <c r="B794" s="1"/>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row>
    <row r="795" spans="1:42" ht="15.75" customHeight="1">
      <c r="A795" s="1"/>
      <c r="B795" s="1"/>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row>
    <row r="796" spans="1:42" ht="15.75" customHeight="1">
      <c r="A796" s="1"/>
      <c r="B796" s="1"/>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row>
    <row r="797" spans="1:42" ht="15.75" customHeight="1">
      <c r="A797" s="1"/>
      <c r="B797" s="1"/>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row>
    <row r="798" spans="1:42" ht="15.75" customHeight="1">
      <c r="A798" s="1"/>
      <c r="B798" s="1"/>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row>
    <row r="799" spans="1:42" ht="15.75" customHeight="1">
      <c r="A799" s="1"/>
      <c r="B799" s="1"/>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row>
    <row r="800" spans="1:42" ht="15.75" customHeight="1">
      <c r="A800" s="1"/>
      <c r="B800" s="1"/>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row>
    <row r="801" spans="1:42" ht="15.75" customHeight="1">
      <c r="A801" s="1"/>
      <c r="B801" s="1"/>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row>
    <row r="802" spans="1:42" ht="15.75" customHeight="1">
      <c r="A802" s="1"/>
      <c r="B802" s="1"/>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row>
    <row r="803" spans="1:42" ht="15.75" customHeight="1">
      <c r="A803" s="1"/>
      <c r="B803" s="1"/>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row>
    <row r="804" spans="1:42" ht="15.75" customHeight="1">
      <c r="A804" s="1"/>
      <c r="B804" s="1"/>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row>
    <row r="805" spans="1:42" ht="15.75" customHeight="1">
      <c r="A805" s="1"/>
      <c r="B805" s="1"/>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row>
    <row r="806" spans="1:42" ht="15.75" customHeight="1">
      <c r="A806" s="1"/>
      <c r="B806" s="1"/>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row>
    <row r="807" spans="1:42" ht="15.75" customHeight="1">
      <c r="A807" s="1"/>
      <c r="B807" s="1"/>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row>
    <row r="808" spans="1:42" ht="15.75" customHeight="1">
      <c r="A808" s="1"/>
      <c r="B808" s="1"/>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row>
    <row r="809" spans="1:42" ht="15.75" customHeight="1">
      <c r="A809" s="1"/>
      <c r="B809" s="1"/>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row>
    <row r="810" spans="1:42" ht="15.75" customHeight="1">
      <c r="A810" s="1"/>
      <c r="B810" s="1"/>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row>
    <row r="811" spans="1:42" ht="15.75" customHeight="1">
      <c r="A811" s="1"/>
      <c r="B811" s="1"/>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row>
    <row r="812" spans="1:42" ht="15.75" customHeight="1">
      <c r="A812" s="1"/>
      <c r="B812" s="1"/>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row>
    <row r="813" spans="1:42" ht="15.75" customHeight="1">
      <c r="A813" s="1"/>
      <c r="B813" s="1"/>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row>
    <row r="814" spans="1:42" ht="15.75" customHeight="1">
      <c r="A814" s="1"/>
      <c r="B814" s="1"/>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row>
    <row r="815" spans="1:42" ht="15.75" customHeight="1">
      <c r="A815" s="1"/>
      <c r="B815" s="1"/>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row>
    <row r="816" spans="1:42" ht="15.75" customHeight="1">
      <c r="A816" s="1"/>
      <c r="B816" s="1"/>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row>
    <row r="817" spans="1:42" ht="15.75" customHeight="1">
      <c r="A817" s="1"/>
      <c r="B817" s="1"/>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row>
    <row r="818" spans="1:42" ht="15.75" customHeight="1">
      <c r="A818" s="1"/>
      <c r="B818" s="1"/>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row>
    <row r="819" spans="1:42" ht="15.75" customHeight="1">
      <c r="A819" s="1"/>
      <c r="B819" s="1"/>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row>
    <row r="820" spans="1:42" ht="15.75" customHeight="1">
      <c r="A820" s="1"/>
      <c r="B820" s="1"/>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row>
    <row r="821" spans="1:42" ht="15.75" customHeight="1">
      <c r="A821" s="1"/>
      <c r="B821" s="1"/>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row>
    <row r="822" spans="1:42" ht="15.75" customHeight="1">
      <c r="A822" s="1"/>
      <c r="B822" s="1"/>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row>
    <row r="823" spans="1:42" ht="15.75" customHeight="1">
      <c r="A823" s="1"/>
      <c r="B823" s="1"/>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row>
    <row r="824" spans="1:42" ht="15.75" customHeight="1">
      <c r="A824" s="1"/>
      <c r="B824" s="1"/>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row>
    <row r="825" spans="1:42" ht="15.75" customHeight="1">
      <c r="A825" s="1"/>
      <c r="B825" s="1"/>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row>
    <row r="826" spans="1:42" ht="15.75" customHeight="1">
      <c r="A826" s="1"/>
      <c r="B826" s="1"/>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row>
    <row r="827" spans="1:42" ht="15.75" customHeight="1">
      <c r="A827" s="1"/>
      <c r="B827" s="1"/>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row>
    <row r="828" spans="1:42" ht="15.75" customHeight="1">
      <c r="A828" s="1"/>
      <c r="B828" s="1"/>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row>
    <row r="829" spans="1:42" ht="15.75" customHeight="1">
      <c r="A829" s="1"/>
      <c r="B829" s="1"/>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row>
    <row r="830" spans="1:42" ht="15.75" customHeight="1">
      <c r="A830" s="1"/>
      <c r="B830" s="1"/>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row>
    <row r="831" spans="1:42" ht="15.75" customHeight="1">
      <c r="A831" s="1"/>
      <c r="B831" s="1"/>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row>
    <row r="832" spans="1:42" ht="15.75" customHeight="1">
      <c r="A832" s="1"/>
      <c r="B832" s="1"/>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row>
    <row r="833" spans="1:42" ht="15.75" customHeight="1">
      <c r="A833" s="1"/>
      <c r="B833" s="1"/>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row>
    <row r="834" spans="1:42" ht="15.75" customHeight="1">
      <c r="A834" s="1"/>
      <c r="B834" s="1"/>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row>
    <row r="835" spans="1:42" ht="15.75" customHeight="1">
      <c r="A835" s="1"/>
      <c r="B835" s="1"/>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row>
    <row r="836" spans="1:42" ht="15.75" customHeight="1">
      <c r="A836" s="1"/>
      <c r="B836" s="1"/>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row>
    <row r="837" spans="1:42" ht="15.75" customHeight="1">
      <c r="A837" s="1"/>
      <c r="B837" s="1"/>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row>
    <row r="838" spans="1:42" ht="15.75" customHeight="1">
      <c r="A838" s="1"/>
      <c r="B838" s="1"/>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row>
    <row r="839" spans="1:42" ht="15.75" customHeight="1">
      <c r="A839" s="1"/>
      <c r="B839" s="1"/>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row>
    <row r="840" spans="1:42" ht="15.75" customHeight="1">
      <c r="A840" s="1"/>
      <c r="B840" s="1"/>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row>
    <row r="841" spans="1:42" ht="15.75" customHeight="1">
      <c r="A841" s="1"/>
      <c r="B841" s="1"/>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row>
    <row r="842" spans="1:42" ht="15.75" customHeight="1">
      <c r="A842" s="1"/>
      <c r="B842" s="1"/>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row>
    <row r="843" spans="1:42" ht="15.75" customHeight="1">
      <c r="A843" s="1"/>
      <c r="B843" s="1"/>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row>
    <row r="844" spans="1:42" ht="15.75" customHeight="1">
      <c r="A844" s="1"/>
      <c r="B844" s="1"/>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row>
    <row r="845" spans="1:42" ht="15.75" customHeight="1">
      <c r="A845" s="1"/>
      <c r="B845" s="1"/>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row>
    <row r="846" spans="1:42" ht="15.75" customHeight="1">
      <c r="A846" s="1"/>
      <c r="B846" s="1"/>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row>
    <row r="847" spans="1:42" ht="15.75" customHeight="1">
      <c r="A847" s="1"/>
      <c r="B847" s="1"/>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row>
    <row r="848" spans="1:42" ht="15.75" customHeight="1">
      <c r="A848" s="1"/>
      <c r="B848" s="1"/>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row>
    <row r="849" spans="1:42" ht="15.75" customHeight="1">
      <c r="A849" s="1"/>
      <c r="B849" s="1"/>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row>
    <row r="850" spans="1:42" ht="15.75" customHeight="1">
      <c r="A850" s="1"/>
      <c r="B850" s="1"/>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row>
    <row r="851" spans="1:42" ht="15.75" customHeight="1">
      <c r="A851" s="1"/>
      <c r="B851" s="1"/>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row>
    <row r="852" spans="1:42" ht="15.75" customHeight="1">
      <c r="A852" s="1"/>
      <c r="B852" s="1"/>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row>
    <row r="853" spans="1:42" ht="15.75" customHeight="1">
      <c r="A853" s="1"/>
      <c r="B853" s="1"/>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row>
    <row r="854" spans="1:42" ht="15.75" customHeight="1">
      <c r="A854" s="1"/>
      <c r="B854" s="1"/>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row>
    <row r="855" spans="1:42" ht="15.75" customHeight="1">
      <c r="A855" s="1"/>
      <c r="B855" s="1"/>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row>
    <row r="856" spans="1:42" ht="15.75" customHeight="1">
      <c r="A856" s="1"/>
      <c r="B856" s="1"/>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row>
    <row r="857" spans="1:42" ht="15.75" customHeight="1">
      <c r="A857" s="1"/>
      <c r="B857" s="1"/>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row>
    <row r="858" spans="1:42" ht="15.75" customHeight="1">
      <c r="A858" s="1"/>
      <c r="B858" s="1"/>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row>
    <row r="859" spans="1:42" ht="15.75" customHeight="1">
      <c r="A859" s="1"/>
      <c r="B859" s="1"/>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row>
    <row r="860" spans="1:42" ht="15.75" customHeight="1">
      <c r="A860" s="1"/>
      <c r="B860" s="1"/>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row>
    <row r="861" spans="1:42" ht="15.75" customHeight="1">
      <c r="A861" s="1"/>
      <c r="B861" s="1"/>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row>
    <row r="862" spans="1:42" ht="15.75" customHeight="1">
      <c r="A862" s="1"/>
      <c r="B862" s="1"/>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row>
    <row r="863" spans="1:42" ht="15.75" customHeight="1">
      <c r="A863" s="1"/>
      <c r="B863" s="1"/>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row>
    <row r="864" spans="1:42" ht="15.75" customHeight="1">
      <c r="A864" s="1"/>
      <c r="B864" s="1"/>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row>
    <row r="865" spans="1:42" ht="15.75" customHeight="1">
      <c r="A865" s="1"/>
      <c r="B865" s="1"/>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row>
    <row r="866" spans="1:42" ht="15.75" customHeight="1">
      <c r="A866" s="1"/>
      <c r="B866" s="1"/>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row>
    <row r="867" spans="1:42" ht="15.75" customHeight="1">
      <c r="A867" s="1"/>
      <c r="B867" s="1"/>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row>
    <row r="868" spans="1:42" ht="15.75" customHeight="1">
      <c r="A868" s="1"/>
      <c r="B868" s="1"/>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row>
    <row r="869" spans="1:42" ht="15.75" customHeight="1">
      <c r="A869" s="1"/>
      <c r="B869" s="1"/>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row>
    <row r="870" spans="1:42" ht="15.75" customHeight="1">
      <c r="A870" s="1"/>
      <c r="B870" s="1"/>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row>
    <row r="871" spans="1:42" ht="15.75" customHeight="1">
      <c r="A871" s="1"/>
      <c r="B871" s="1"/>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row>
    <row r="872" spans="1:42" ht="15.75" customHeight="1">
      <c r="A872" s="1"/>
      <c r="B872" s="1"/>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row>
    <row r="873" spans="1:42" ht="15.75" customHeight="1">
      <c r="A873" s="1"/>
      <c r="B873" s="1"/>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row>
    <row r="874" spans="1:42" ht="15.75" customHeight="1">
      <c r="A874" s="1"/>
      <c r="B874" s="1"/>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row>
    <row r="875" spans="1:42" ht="15.75" customHeight="1">
      <c r="A875" s="1"/>
      <c r="B875" s="1"/>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row>
    <row r="876" spans="1:42" ht="15.75" customHeight="1">
      <c r="A876" s="1"/>
      <c r="B876" s="1"/>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row>
    <row r="877" spans="1:42" ht="15.75" customHeight="1">
      <c r="A877" s="1"/>
      <c r="B877" s="1"/>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row>
    <row r="878" spans="1:42" ht="15.75" customHeight="1">
      <c r="A878" s="1"/>
      <c r="B878" s="1"/>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row>
    <row r="879" spans="1:42" ht="15.75" customHeight="1">
      <c r="A879" s="1"/>
      <c r="B879" s="1"/>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row>
    <row r="880" spans="1:42" ht="15.75" customHeight="1">
      <c r="A880" s="1"/>
      <c r="B880" s="1"/>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row>
    <row r="881" spans="1:42" ht="15.75" customHeight="1">
      <c r="A881" s="1"/>
      <c r="B881" s="1"/>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row>
    <row r="882" spans="1:42" ht="15.75" customHeight="1">
      <c r="A882" s="1"/>
      <c r="B882" s="1"/>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row>
    <row r="883" spans="1:42" ht="15.75" customHeight="1">
      <c r="A883" s="1"/>
      <c r="B883" s="1"/>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row>
    <row r="884" spans="1:42" ht="15.75" customHeight="1">
      <c r="A884" s="1"/>
      <c r="B884" s="1"/>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row>
    <row r="885" spans="1:42" ht="15.75" customHeight="1">
      <c r="A885" s="1"/>
      <c r="B885" s="1"/>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row>
    <row r="886" spans="1:42" ht="15.75" customHeight="1">
      <c r="A886" s="1"/>
      <c r="B886" s="1"/>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row>
    <row r="887" spans="1:42" ht="15.75" customHeight="1">
      <c r="A887" s="1"/>
      <c r="B887" s="1"/>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row>
    <row r="888" spans="1:42" ht="15.75" customHeight="1">
      <c r="A888" s="1"/>
      <c r="B888" s="1"/>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row>
    <row r="889" spans="1:42" ht="15.75" customHeight="1">
      <c r="A889" s="1"/>
      <c r="B889" s="1"/>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row>
    <row r="890" spans="1:42" ht="15.75" customHeight="1">
      <c r="A890" s="1"/>
      <c r="B890" s="1"/>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row>
    <row r="891" spans="1:42" ht="15.75" customHeight="1">
      <c r="A891" s="1"/>
      <c r="B891" s="1"/>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row>
    <row r="892" spans="1:42" ht="15.75" customHeight="1">
      <c r="A892" s="1"/>
      <c r="B892" s="1"/>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row>
    <row r="893" spans="1:42" ht="15.75" customHeight="1">
      <c r="A893" s="1"/>
      <c r="B893" s="1"/>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row>
    <row r="894" spans="1:42" ht="15.75" customHeight="1">
      <c r="A894" s="1"/>
      <c r="B894" s="1"/>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row>
    <row r="895" spans="1:42" ht="15.75" customHeight="1">
      <c r="A895" s="1"/>
      <c r="B895" s="1"/>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row>
    <row r="896" spans="1:42" ht="15.75" customHeight="1">
      <c r="A896" s="1"/>
      <c r="B896" s="1"/>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row>
    <row r="897" spans="1:42" ht="15.75" customHeight="1">
      <c r="A897" s="1"/>
      <c r="B897" s="1"/>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row>
    <row r="898" spans="1:42" ht="15.75" customHeight="1">
      <c r="A898" s="1"/>
      <c r="B898" s="1"/>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row>
    <row r="899" spans="1:42" ht="15.75" customHeight="1">
      <c r="A899" s="1"/>
      <c r="B899" s="1"/>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row>
    <row r="900" spans="1:42" ht="15.75" customHeight="1">
      <c r="A900" s="1"/>
      <c r="B900" s="1"/>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row>
    <row r="901" spans="1:42" ht="15.75" customHeight="1">
      <c r="A901" s="1"/>
      <c r="B901" s="1"/>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row>
    <row r="902" spans="1:42" ht="15.75" customHeight="1">
      <c r="A902" s="1"/>
      <c r="B902" s="1"/>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row>
    <row r="903" spans="1:42" ht="15.75" customHeight="1">
      <c r="A903" s="1"/>
      <c r="B903" s="1"/>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row>
    <row r="904" spans="1:42" ht="15.75" customHeight="1">
      <c r="A904" s="1"/>
      <c r="B904" s="1"/>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row>
    <row r="905" spans="1:42" ht="15.75" customHeight="1">
      <c r="A905" s="1"/>
      <c r="B905" s="1"/>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row>
    <row r="906" spans="1:42" ht="15.75" customHeight="1">
      <c r="A906" s="1"/>
      <c r="B906" s="1"/>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row>
    <row r="907" spans="1:42" ht="15.75" customHeight="1">
      <c r="A907" s="1"/>
      <c r="B907" s="1"/>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row>
    <row r="908" spans="1:42" ht="15.75" customHeight="1">
      <c r="A908" s="1"/>
      <c r="B908" s="1"/>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row>
    <row r="909" spans="1:42" ht="15.75" customHeight="1">
      <c r="A909" s="1"/>
      <c r="B909" s="1"/>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row>
    <row r="910" spans="1:42" ht="15.75" customHeight="1">
      <c r="A910" s="1"/>
      <c r="B910" s="1"/>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c r="AP910" s="14"/>
    </row>
    <row r="911" spans="1:42" ht="15.75" customHeight="1">
      <c r="A911" s="1"/>
      <c r="B911" s="1"/>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c r="AP911" s="14"/>
    </row>
    <row r="912" spans="1:42" ht="15.75" customHeight="1">
      <c r="A912" s="1"/>
      <c r="B912" s="1"/>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c r="AP912" s="14"/>
    </row>
    <row r="913" spans="1:42" ht="15.75" customHeight="1">
      <c r="A913" s="1"/>
      <c r="B913" s="1"/>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row>
    <row r="914" spans="1:42" ht="15.75" customHeight="1">
      <c r="A914" s="1"/>
      <c r="B914" s="1"/>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row>
    <row r="915" spans="1:42" ht="15.75" customHeight="1">
      <c r="A915" s="1"/>
      <c r="B915" s="1"/>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row>
    <row r="916" spans="1:42" ht="15.75" customHeight="1">
      <c r="A916" s="1"/>
      <c r="B916" s="1"/>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c r="AP916" s="14"/>
    </row>
    <row r="917" spans="1:42" ht="15.75" customHeight="1">
      <c r="A917" s="1"/>
      <c r="B917" s="1"/>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c r="AP917" s="14"/>
    </row>
    <row r="918" spans="1:42" ht="15.75" customHeight="1">
      <c r="A918" s="1"/>
      <c r="B918" s="1"/>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c r="AP918" s="14"/>
    </row>
    <row r="919" spans="1:42" ht="15.75" customHeight="1">
      <c r="A919" s="1"/>
      <c r="B919" s="1"/>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c r="AP919" s="14"/>
    </row>
    <row r="920" spans="1:42" ht="15.75" customHeight="1">
      <c r="A920" s="1"/>
      <c r="B920" s="1"/>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c r="AP920" s="14"/>
    </row>
    <row r="921" spans="1:42" ht="15.75" customHeight="1">
      <c r="A921" s="1"/>
      <c r="B921" s="1"/>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c r="AP921" s="14"/>
    </row>
    <row r="922" spans="1:42" ht="15.75" customHeight="1">
      <c r="A922" s="1"/>
      <c r="B922" s="1"/>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row>
    <row r="923" spans="1:42" ht="15.75" customHeight="1">
      <c r="A923" s="1"/>
      <c r="B923" s="1"/>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row>
    <row r="924" spans="1:42" ht="15.75" customHeight="1">
      <c r="A924" s="1"/>
      <c r="B924" s="1"/>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row>
    <row r="925" spans="1:42" ht="15.75" customHeight="1">
      <c r="A925" s="1"/>
      <c r="B925" s="1"/>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c r="AP925" s="14"/>
    </row>
    <row r="926" spans="1:42" ht="15.75" customHeight="1">
      <c r="A926" s="1"/>
      <c r="B926" s="1"/>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c r="AP926" s="14"/>
    </row>
    <row r="927" spans="1:42" ht="15.75" customHeight="1">
      <c r="A927" s="1"/>
      <c r="B927" s="1"/>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c r="AP927" s="14"/>
    </row>
    <row r="928" spans="1:42" ht="15.75" customHeight="1">
      <c r="A928" s="1"/>
      <c r="B928" s="1"/>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c r="AP928" s="14"/>
    </row>
    <row r="929" spans="1:42" ht="15.75" customHeight="1">
      <c r="A929" s="1"/>
      <c r="B929" s="1"/>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c r="AP929" s="14"/>
    </row>
    <row r="930" spans="1:42" ht="15.75" customHeight="1">
      <c r="A930" s="1"/>
      <c r="B930" s="1"/>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c r="AP930" s="14"/>
    </row>
    <row r="931" spans="1:42" ht="15.75" customHeight="1">
      <c r="A931" s="1"/>
      <c r="B931" s="1"/>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row>
    <row r="932" spans="1:42" ht="15.75" customHeight="1">
      <c r="A932" s="1"/>
      <c r="B932" s="1"/>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row>
    <row r="933" spans="1:42" ht="15.75" customHeight="1">
      <c r="A933" s="1"/>
      <c r="B933" s="1"/>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row>
    <row r="934" spans="1:42" ht="15.75" customHeight="1">
      <c r="A934" s="1"/>
      <c r="B934" s="1"/>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c r="AP934" s="14"/>
    </row>
    <row r="935" spans="1:42" ht="15.75" customHeight="1">
      <c r="A935" s="1"/>
      <c r="B935" s="1"/>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c r="AP935" s="14"/>
    </row>
    <row r="936" spans="1:42" ht="15.75" customHeight="1">
      <c r="A936" s="1"/>
      <c r="B936" s="1"/>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c r="AP936" s="14"/>
    </row>
    <row r="937" spans="1:42" ht="15.75" customHeight="1">
      <c r="A937" s="1"/>
      <c r="B937" s="1"/>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c r="AP937" s="14"/>
    </row>
    <row r="938" spans="1:42" ht="15.75" customHeight="1">
      <c r="A938" s="1"/>
      <c r="B938" s="1"/>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c r="AP938" s="14"/>
    </row>
    <row r="939" spans="1:42" ht="15.75" customHeight="1">
      <c r="A939" s="1"/>
      <c r="B939" s="1"/>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c r="AP939" s="14"/>
    </row>
    <row r="940" spans="1:42" ht="15.75" customHeight="1">
      <c r="A940" s="1"/>
      <c r="B940" s="1"/>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row>
    <row r="941" spans="1:42" ht="15.75" customHeight="1">
      <c r="A941" s="1"/>
      <c r="B941" s="1"/>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row>
    <row r="942" spans="1:42" ht="15.75" customHeight="1">
      <c r="A942" s="1"/>
      <c r="B942" s="1"/>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row>
    <row r="943" spans="1:42" ht="15.75" customHeight="1">
      <c r="A943" s="1"/>
      <c r="B943" s="1"/>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c r="AP943" s="14"/>
    </row>
    <row r="944" spans="1:42" ht="15.75" customHeight="1">
      <c r="A944" s="1"/>
      <c r="B944" s="1"/>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c r="AP944" s="14"/>
    </row>
    <row r="945" spans="1:42" ht="15.75" customHeight="1">
      <c r="A945" s="1"/>
      <c r="B945" s="1"/>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c r="AP945" s="14"/>
    </row>
    <row r="946" spans="1:42" ht="15.75" customHeight="1">
      <c r="A946" s="1"/>
      <c r="B946" s="1"/>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c r="AP946" s="14"/>
    </row>
    <row r="947" spans="1:42" ht="15.75" customHeight="1">
      <c r="A947" s="1"/>
      <c r="B947" s="1"/>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c r="AP947" s="14"/>
    </row>
    <row r="948" spans="1:42" ht="15.75" customHeight="1">
      <c r="A948" s="1"/>
      <c r="B948" s="1"/>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c r="AP948" s="14"/>
    </row>
    <row r="949" spans="1:42" ht="15.75" customHeight="1">
      <c r="A949" s="1"/>
      <c r="B949" s="1"/>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row>
    <row r="950" spans="1:42" ht="15.75" customHeight="1">
      <c r="A950" s="1"/>
      <c r="B950" s="1"/>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row>
    <row r="951" spans="1:42" ht="15.75" customHeight="1">
      <c r="A951" s="1"/>
      <c r="B951" s="1"/>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row>
    <row r="952" spans="1:42" ht="15.75" customHeight="1">
      <c r="A952" s="1"/>
      <c r="B952" s="1"/>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c r="AP952" s="14"/>
    </row>
    <row r="953" spans="1:42" ht="15.75" customHeight="1">
      <c r="A953" s="1"/>
      <c r="B953" s="1"/>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c r="AP953" s="14"/>
    </row>
    <row r="954" spans="1:42" ht="15.75" customHeight="1">
      <c r="A954" s="1"/>
      <c r="B954" s="1"/>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c r="AP954" s="14"/>
    </row>
    <row r="955" spans="1:42" ht="15.75" customHeight="1">
      <c r="A955" s="1"/>
      <c r="B955" s="1"/>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c r="AP955" s="14"/>
    </row>
    <row r="956" spans="1:42" ht="15.75" customHeight="1">
      <c r="A956" s="1"/>
      <c r="B956" s="1"/>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c r="AP956" s="14"/>
    </row>
    <row r="957" spans="1:42" ht="15.75" customHeight="1">
      <c r="A957" s="1"/>
      <c r="B957" s="1"/>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c r="AP957" s="14"/>
    </row>
    <row r="958" spans="1:42" ht="15.75" customHeight="1">
      <c r="A958" s="1"/>
      <c r="B958" s="1"/>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row>
    <row r="959" spans="1:42" ht="15.75" customHeight="1">
      <c r="A959" s="1"/>
      <c r="B959" s="1"/>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row>
    <row r="960" spans="1:42" ht="15.75" customHeight="1">
      <c r="A960" s="1"/>
      <c r="B960" s="1"/>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row>
    <row r="961" spans="1:42" ht="15.75" customHeight="1">
      <c r="A961" s="1"/>
      <c r="B961" s="1"/>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c r="AP961" s="14"/>
    </row>
    <row r="962" spans="1:42" ht="15.75" customHeight="1">
      <c r="A962" s="1"/>
      <c r="B962" s="1"/>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c r="AP962" s="14"/>
    </row>
    <row r="963" spans="1:42" ht="15.75" customHeight="1">
      <c r="A963" s="1"/>
      <c r="B963" s="1"/>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c r="AP963" s="14"/>
    </row>
    <row r="964" spans="1:42" ht="15.75" customHeight="1">
      <c r="A964" s="1"/>
      <c r="B964" s="1"/>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c r="AP964" s="14"/>
    </row>
    <row r="965" spans="1:42" ht="15.75" customHeight="1">
      <c r="A965" s="1"/>
      <c r="B965" s="1"/>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row>
    <row r="966" spans="1:42" ht="15.75" customHeight="1">
      <c r="A966" s="1"/>
      <c r="B966" s="1"/>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row>
    <row r="967" spans="1:42" ht="15.75" customHeight="1">
      <c r="A967" s="1"/>
      <c r="B967" s="1"/>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row>
    <row r="968" spans="1:42" ht="15.75" customHeight="1">
      <c r="A968" s="1"/>
      <c r="B968" s="1"/>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c r="AP968" s="14"/>
    </row>
    <row r="969" spans="1:42" ht="15.75" customHeight="1">
      <c r="A969" s="1"/>
      <c r="B969" s="1"/>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c r="AP969" s="14"/>
    </row>
    <row r="970" spans="1:42" ht="15.75" customHeight="1">
      <c r="A970" s="1"/>
      <c r="B970" s="1"/>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c r="AP970" s="14"/>
    </row>
    <row r="971" spans="1:42" ht="15.75" customHeight="1">
      <c r="A971" s="1"/>
      <c r="B971" s="1"/>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c r="AP971" s="14"/>
    </row>
    <row r="972" spans="1:42" ht="15.75" customHeight="1">
      <c r="A972" s="1"/>
      <c r="B972" s="1"/>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row>
    <row r="973" spans="1:42" ht="15.75" customHeight="1">
      <c r="A973" s="1"/>
      <c r="B973" s="1"/>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row>
    <row r="974" spans="1:42" ht="15.75" customHeight="1">
      <c r="A974" s="1"/>
      <c r="B974" s="1"/>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row>
    <row r="975" spans="1:42" ht="15.75" customHeight="1">
      <c r="A975" s="1"/>
      <c r="B975" s="1"/>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c r="AP975" s="14"/>
    </row>
    <row r="976" spans="1:42" ht="15.75" customHeight="1">
      <c r="A976" s="1"/>
      <c r="B976" s="1"/>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c r="AP976" s="14"/>
    </row>
    <row r="977" spans="1:42" ht="15.75" customHeight="1">
      <c r="A977" s="1"/>
      <c r="B977" s="1"/>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c r="AP977" s="14"/>
    </row>
    <row r="978" spans="1:42" ht="15.75" customHeight="1">
      <c r="A978" s="1"/>
      <c r="B978" s="1"/>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c r="AP978" s="14"/>
    </row>
    <row r="979" spans="1:42" ht="15.75" customHeight="1">
      <c r="A979" s="1"/>
      <c r="B979" s="1"/>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row>
    <row r="980" spans="1:42" ht="15.75" customHeight="1">
      <c r="A980" s="1"/>
      <c r="B980" s="1"/>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row>
    <row r="981" spans="1:42" ht="15.75" customHeight="1">
      <c r="A981" s="1"/>
      <c r="B981" s="1"/>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row>
    <row r="982" spans="1:42" ht="15.75" customHeight="1">
      <c r="A982" s="1"/>
      <c r="B982" s="1"/>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c r="AP982" s="14"/>
    </row>
    <row r="983" spans="1:42" ht="15.75" customHeight="1">
      <c r="A983" s="1"/>
      <c r="B983" s="1"/>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c r="AP983" s="14"/>
    </row>
    <row r="984" spans="1:42" ht="15.75" customHeight="1">
      <c r="A984" s="1"/>
      <c r="B984" s="1"/>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c r="AP984" s="14"/>
    </row>
    <row r="985" spans="1:42" ht="15.75" customHeight="1">
      <c r="A985" s="1"/>
      <c r="B985" s="1"/>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c r="AP985" s="14"/>
    </row>
    <row r="986" spans="1:42" ht="15.75" customHeight="1">
      <c r="A986" s="1"/>
      <c r="B986" s="1"/>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row>
    <row r="987" spans="1:42" ht="15.75" customHeight="1">
      <c r="A987" s="1"/>
      <c r="B987" s="1"/>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row>
    <row r="988" spans="1:42" ht="15.75" customHeight="1">
      <c r="A988" s="1"/>
      <c r="B988" s="1"/>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row>
    <row r="989" spans="1:42" ht="15.75" customHeight="1">
      <c r="A989" s="1"/>
      <c r="B989" s="1"/>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c r="AP989" s="14"/>
    </row>
    <row r="990" spans="1:42" ht="15.75" customHeight="1">
      <c r="A990" s="1"/>
      <c r="B990" s="1"/>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c r="AP990" s="14"/>
    </row>
    <row r="991" spans="1:42" ht="15.75" customHeight="1">
      <c r="A991" s="1"/>
      <c r="B991" s="1"/>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c r="AP991" s="14"/>
    </row>
    <row r="992" spans="1:42" ht="15.75" customHeight="1">
      <c r="A992" s="1"/>
      <c r="B992" s="1"/>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c r="AP992" s="14"/>
    </row>
    <row r="993" spans="1:42" ht="15.75" customHeight="1">
      <c r="A993" s="1"/>
      <c r="B993" s="1"/>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row>
    <row r="994" spans="1:42" ht="15.75" customHeight="1">
      <c r="A994" s="1"/>
      <c r="B994" s="1"/>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row>
    <row r="995" spans="1:42" ht="15.75" customHeight="1">
      <c r="A995" s="1"/>
      <c r="B995" s="1"/>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c r="AP995" s="14"/>
    </row>
    <row r="996" spans="1:42" ht="15.75" customHeight="1">
      <c r="A996" s="1"/>
      <c r="B996" s="1"/>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c r="AP996" s="14"/>
    </row>
    <row r="997" spans="1:42" ht="15.75" customHeight="1">
      <c r="A997" s="1"/>
      <c r="B997" s="1"/>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c r="AD997" s="14"/>
      <c r="AE997" s="14"/>
      <c r="AF997" s="14"/>
      <c r="AG997" s="14"/>
      <c r="AH997" s="14"/>
      <c r="AI997" s="14"/>
      <c r="AJ997" s="14"/>
      <c r="AK997" s="14"/>
      <c r="AL997" s="14"/>
      <c r="AM997" s="14"/>
      <c r="AN997" s="14"/>
      <c r="AO997" s="14"/>
      <c r="AP997" s="14"/>
    </row>
    <row r="998" spans="1:42" ht="15.75" customHeight="1">
      <c r="A998" s="1"/>
      <c r="B998" s="1"/>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c r="AC998" s="14"/>
      <c r="AD998" s="14"/>
      <c r="AE998" s="14"/>
      <c r="AF998" s="14"/>
      <c r="AG998" s="14"/>
      <c r="AH998" s="14"/>
      <c r="AI998" s="14"/>
      <c r="AJ998" s="14"/>
      <c r="AK998" s="14"/>
      <c r="AL998" s="14"/>
      <c r="AM998" s="14"/>
      <c r="AN998" s="14"/>
      <c r="AO998" s="14"/>
      <c r="AP998" s="14"/>
    </row>
    <row r="999" spans="1:42" ht="15.75" customHeight="1">
      <c r="A999" s="1"/>
      <c r="B999" s="1"/>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c r="AB999" s="14"/>
      <c r="AC999" s="14"/>
      <c r="AD999" s="14"/>
      <c r="AE999" s="14"/>
      <c r="AF999" s="14"/>
      <c r="AG999" s="14"/>
      <c r="AH999" s="14"/>
      <c r="AI999" s="14"/>
      <c r="AJ999" s="14"/>
      <c r="AK999" s="14"/>
      <c r="AL999" s="14"/>
      <c r="AM999" s="14"/>
      <c r="AN999" s="14"/>
      <c r="AO999" s="14"/>
      <c r="AP999" s="14"/>
    </row>
    <row r="1000" spans="1:42" ht="15.75" customHeight="1">
      <c r="A1000" s="1"/>
      <c r="B1000" s="1"/>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row>
  </sheetData>
  <mergeCells count="7">
    <mergeCell ref="A42:A73"/>
    <mergeCell ref="A75:A80"/>
    <mergeCell ref="A2:G7"/>
    <mergeCell ref="A10:A14"/>
    <mergeCell ref="A16:A21"/>
    <mergeCell ref="A23:A37"/>
    <mergeCell ref="A39:A4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0"/>
  <sheetViews>
    <sheetView showGridLines="0" topLeftCell="C138" workbookViewId="0">
      <selection activeCell="G154" sqref="G154"/>
    </sheetView>
  </sheetViews>
  <sheetFormatPr defaultColWidth="12.5703125" defaultRowHeight="15" customHeight="1"/>
  <cols>
    <col min="1" max="1" width="4.85546875" customWidth="1"/>
    <col min="2" max="2" width="33.5703125" customWidth="1"/>
    <col min="3" max="3" width="139.85546875" customWidth="1"/>
    <col min="4" max="4" width="36.85546875" customWidth="1"/>
    <col min="5" max="5" width="35.42578125" customWidth="1"/>
    <col min="6" max="6" width="40.5703125" customWidth="1"/>
    <col min="7" max="7" width="33.5703125" customWidth="1"/>
    <col min="8" max="8" width="41.140625" customWidth="1"/>
    <col min="9" max="9" width="20.5703125" customWidth="1"/>
    <col min="10" max="28" width="9.140625" customWidth="1"/>
  </cols>
  <sheetData>
    <row r="1" spans="1:28" ht="14.25" customHeight="1">
      <c r="A1" s="19"/>
      <c r="B1" s="108" t="s">
        <v>144</v>
      </c>
      <c r="C1" s="108"/>
      <c r="D1" s="108"/>
      <c r="E1" s="108"/>
      <c r="F1" s="108"/>
      <c r="G1" s="19"/>
      <c r="H1" s="19"/>
      <c r="I1" s="19"/>
      <c r="J1" s="19"/>
      <c r="K1" s="19"/>
      <c r="L1" s="19"/>
      <c r="M1" s="19"/>
      <c r="N1" s="19"/>
      <c r="O1" s="19"/>
      <c r="P1" s="19"/>
      <c r="Q1" s="19"/>
      <c r="R1" s="19"/>
      <c r="S1" s="19"/>
      <c r="T1" s="19"/>
      <c r="U1" s="19"/>
      <c r="V1" s="19"/>
      <c r="W1" s="19"/>
      <c r="X1" s="19"/>
      <c r="Y1" s="19"/>
      <c r="Z1" s="19"/>
      <c r="AA1" s="19"/>
      <c r="AB1" s="19"/>
    </row>
    <row r="2" spans="1:28" ht="14.25" customHeight="1">
      <c r="A2" s="19"/>
      <c r="B2" s="109" t="s">
        <v>145</v>
      </c>
      <c r="C2" s="108"/>
      <c r="D2" s="108"/>
      <c r="E2" s="108"/>
      <c r="F2" s="108"/>
      <c r="G2" s="19"/>
      <c r="H2" s="19"/>
      <c r="I2" s="19"/>
      <c r="J2" s="19"/>
      <c r="K2" s="19"/>
      <c r="L2" s="19"/>
      <c r="M2" s="19"/>
      <c r="N2" s="19"/>
      <c r="O2" s="19"/>
      <c r="P2" s="19"/>
      <c r="Q2" s="19"/>
      <c r="R2" s="19"/>
      <c r="S2" s="19"/>
      <c r="T2" s="19"/>
      <c r="U2" s="19"/>
      <c r="V2" s="19"/>
      <c r="W2" s="19"/>
      <c r="X2" s="19"/>
      <c r="Y2" s="19"/>
      <c r="Z2" s="19"/>
      <c r="AA2" s="19"/>
      <c r="AB2" s="19"/>
    </row>
    <row r="3" spans="1:28" ht="14.25" customHeight="1">
      <c r="A3" s="19"/>
      <c r="B3" s="109" t="s">
        <v>146</v>
      </c>
      <c r="C3" s="108"/>
      <c r="D3" s="108"/>
      <c r="E3" s="108"/>
      <c r="F3" s="108"/>
      <c r="G3" s="19"/>
      <c r="H3" s="19"/>
      <c r="I3" s="19"/>
      <c r="J3" s="19"/>
      <c r="K3" s="19"/>
      <c r="L3" s="19"/>
      <c r="M3" s="19"/>
      <c r="N3" s="19"/>
      <c r="O3" s="19"/>
      <c r="P3" s="19"/>
      <c r="Q3" s="19"/>
      <c r="R3" s="19"/>
      <c r="S3" s="19"/>
      <c r="T3" s="19"/>
      <c r="U3" s="19"/>
      <c r="V3" s="19"/>
      <c r="W3" s="19"/>
      <c r="X3" s="19"/>
      <c r="Y3" s="19"/>
      <c r="Z3" s="19"/>
      <c r="AA3" s="19"/>
      <c r="AB3" s="19"/>
    </row>
    <row r="4" spans="1:28" ht="14.25" customHeight="1">
      <c r="A4" s="19"/>
      <c r="B4" s="109" t="s">
        <v>147</v>
      </c>
      <c r="C4" s="108"/>
      <c r="D4" s="108"/>
      <c r="E4" s="108"/>
      <c r="F4" s="108"/>
      <c r="G4" s="19"/>
      <c r="H4" s="19"/>
      <c r="I4" s="19"/>
      <c r="J4" s="19"/>
      <c r="K4" s="19"/>
      <c r="L4" s="19"/>
      <c r="M4" s="19"/>
      <c r="N4" s="19"/>
      <c r="O4" s="19"/>
      <c r="P4" s="19"/>
      <c r="Q4" s="19"/>
      <c r="R4" s="19"/>
      <c r="S4" s="19"/>
      <c r="T4" s="19"/>
      <c r="U4" s="19"/>
      <c r="V4" s="19"/>
      <c r="W4" s="19"/>
      <c r="X4" s="19"/>
      <c r="Y4" s="19"/>
      <c r="Z4" s="19"/>
      <c r="AA4" s="19"/>
      <c r="AB4" s="19"/>
    </row>
    <row r="5" spans="1:28" ht="14.25" customHeight="1">
      <c r="A5" s="19"/>
      <c r="B5" s="109" t="s">
        <v>148</v>
      </c>
      <c r="C5" s="108"/>
      <c r="D5" s="108"/>
      <c r="E5" s="108"/>
      <c r="F5" s="108"/>
      <c r="G5" s="19"/>
      <c r="H5" s="19"/>
      <c r="I5" s="19"/>
      <c r="J5" s="19"/>
      <c r="K5" s="19"/>
      <c r="L5" s="19"/>
      <c r="M5" s="19"/>
      <c r="N5" s="19"/>
      <c r="O5" s="19"/>
      <c r="P5" s="19"/>
      <c r="Q5" s="19"/>
      <c r="R5" s="19"/>
      <c r="S5" s="19"/>
      <c r="T5" s="19"/>
      <c r="U5" s="19"/>
      <c r="V5" s="19"/>
      <c r="W5" s="19"/>
      <c r="X5" s="19"/>
      <c r="Y5" s="19"/>
      <c r="Z5" s="19"/>
      <c r="AA5" s="19"/>
      <c r="AB5" s="19"/>
    </row>
    <row r="6" spans="1:28" ht="14.25" customHeight="1">
      <c r="A6" s="19"/>
      <c r="B6" s="109" t="s">
        <v>149</v>
      </c>
      <c r="C6" s="108"/>
      <c r="D6" s="108"/>
      <c r="E6" s="108"/>
      <c r="F6" s="108"/>
      <c r="G6" s="19"/>
      <c r="H6" s="19"/>
      <c r="I6" s="19"/>
      <c r="J6" s="19"/>
      <c r="K6" s="19"/>
      <c r="L6" s="19"/>
      <c r="M6" s="19"/>
      <c r="N6" s="19"/>
      <c r="O6" s="19"/>
      <c r="P6" s="19"/>
      <c r="Q6" s="19"/>
      <c r="R6" s="19"/>
      <c r="S6" s="19"/>
      <c r="T6" s="19"/>
      <c r="U6" s="19"/>
      <c r="V6" s="19"/>
      <c r="W6" s="19"/>
      <c r="X6" s="19"/>
      <c r="Y6" s="19"/>
      <c r="Z6" s="19"/>
      <c r="AA6" s="19"/>
      <c r="AB6" s="19"/>
    </row>
    <row r="7" spans="1:28" ht="14.25" customHeight="1">
      <c r="A7" s="19"/>
      <c r="B7" s="109" t="s">
        <v>150</v>
      </c>
      <c r="C7" s="108"/>
      <c r="D7" s="108"/>
      <c r="E7" s="108"/>
      <c r="F7" s="108"/>
      <c r="G7" s="19"/>
      <c r="H7" s="19"/>
      <c r="I7" s="19"/>
      <c r="J7" s="19"/>
      <c r="K7" s="19"/>
      <c r="L7" s="19"/>
      <c r="M7" s="19"/>
      <c r="N7" s="19"/>
      <c r="O7" s="19"/>
      <c r="P7" s="19"/>
      <c r="Q7" s="19"/>
      <c r="R7" s="19"/>
      <c r="S7" s="19"/>
      <c r="T7" s="19"/>
      <c r="U7" s="19"/>
      <c r="V7" s="19"/>
      <c r="W7" s="19"/>
      <c r="X7" s="19"/>
      <c r="Y7" s="19"/>
      <c r="Z7" s="19"/>
      <c r="AA7" s="19"/>
      <c r="AB7" s="19"/>
    </row>
    <row r="8" spans="1:28" ht="14.25" customHeight="1">
      <c r="A8" s="19"/>
      <c r="B8" s="109" t="s">
        <v>151</v>
      </c>
      <c r="C8" s="108"/>
      <c r="D8" s="108"/>
      <c r="E8" s="108"/>
      <c r="F8" s="108"/>
      <c r="G8" s="19"/>
      <c r="H8" s="19"/>
      <c r="I8" s="19"/>
      <c r="J8" s="19"/>
      <c r="K8" s="19"/>
      <c r="L8" s="19"/>
      <c r="M8" s="19"/>
      <c r="N8" s="19"/>
      <c r="O8" s="19"/>
      <c r="P8" s="19"/>
      <c r="Q8" s="19"/>
      <c r="R8" s="19"/>
      <c r="S8" s="19"/>
      <c r="T8" s="19"/>
      <c r="U8" s="19"/>
      <c r="V8" s="19"/>
      <c r="W8" s="19"/>
      <c r="X8" s="19"/>
      <c r="Y8" s="19"/>
      <c r="Z8" s="19"/>
      <c r="AA8" s="19"/>
      <c r="AB8" s="19"/>
    </row>
    <row r="9" spans="1:28" ht="14.25" customHeight="1">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row>
    <row r="10" spans="1:28" ht="14.25" customHeight="1">
      <c r="A10" s="19"/>
      <c r="B10" s="110" t="s">
        <v>152</v>
      </c>
      <c r="C10" s="111"/>
      <c r="D10" s="19"/>
      <c r="E10" s="19"/>
      <c r="F10" s="19"/>
      <c r="G10" s="19"/>
      <c r="H10" s="19"/>
      <c r="I10" s="19"/>
      <c r="J10" s="19"/>
      <c r="K10" s="19"/>
      <c r="L10" s="19"/>
      <c r="M10" s="19"/>
      <c r="N10" s="19"/>
      <c r="O10" s="19"/>
      <c r="P10" s="19"/>
      <c r="Q10" s="19"/>
      <c r="R10" s="19"/>
      <c r="S10" s="19"/>
      <c r="T10" s="19"/>
      <c r="U10" s="19"/>
      <c r="V10" s="19"/>
      <c r="W10" s="19"/>
      <c r="X10" s="19"/>
      <c r="Y10" s="19"/>
      <c r="Z10" s="19"/>
      <c r="AA10" s="19"/>
      <c r="AB10" s="19"/>
    </row>
    <row r="11" spans="1:28" ht="14.25" customHeight="1">
      <c r="A11" s="19"/>
      <c r="B11" s="112" t="s">
        <v>153</v>
      </c>
      <c r="C11" s="113"/>
      <c r="D11" s="19"/>
      <c r="E11" s="19"/>
      <c r="F11" s="19"/>
      <c r="G11" s="19"/>
      <c r="H11" s="19"/>
      <c r="I11" s="19"/>
      <c r="J11" s="19"/>
      <c r="K11" s="19"/>
      <c r="L11" s="19"/>
      <c r="M11" s="19"/>
      <c r="N11" s="19"/>
      <c r="O11" s="19"/>
      <c r="P11" s="19"/>
      <c r="Q11" s="19"/>
      <c r="R11" s="19"/>
      <c r="S11" s="19"/>
      <c r="T11" s="19"/>
      <c r="U11" s="19"/>
      <c r="V11" s="19"/>
      <c r="W11" s="19"/>
      <c r="X11" s="19"/>
      <c r="Y11" s="19"/>
      <c r="Z11" s="19"/>
      <c r="AA11" s="19"/>
      <c r="AB11" s="19"/>
    </row>
    <row r="12" spans="1:28" ht="14.25" customHeight="1">
      <c r="A12" s="20"/>
      <c r="B12" s="20"/>
      <c r="C12" s="21"/>
      <c r="D12" s="21"/>
      <c r="E12" s="21"/>
      <c r="F12" s="21"/>
      <c r="G12" s="21"/>
      <c r="H12" s="21"/>
      <c r="I12" s="21"/>
      <c r="J12" s="21"/>
      <c r="K12" s="19"/>
      <c r="L12" s="19"/>
      <c r="M12" s="19"/>
      <c r="N12" s="19"/>
      <c r="O12" s="19"/>
      <c r="P12" s="19"/>
      <c r="Q12" s="19"/>
      <c r="R12" s="19"/>
      <c r="S12" s="19"/>
      <c r="T12" s="19"/>
      <c r="U12" s="19"/>
      <c r="V12" s="19"/>
      <c r="W12" s="19"/>
      <c r="X12" s="19"/>
      <c r="Y12" s="19"/>
      <c r="Z12" s="19"/>
      <c r="AA12" s="19"/>
      <c r="AB12" s="19"/>
    </row>
    <row r="13" spans="1:28" ht="14.25" customHeight="1">
      <c r="A13" s="22"/>
      <c r="B13" s="22"/>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row>
    <row r="14" spans="1:28" ht="14.25" customHeight="1">
      <c r="A14" s="19"/>
      <c r="B14" s="114" t="s">
        <v>154</v>
      </c>
      <c r="C14" s="115"/>
      <c r="D14" s="115"/>
      <c r="E14" s="115"/>
      <c r="F14" s="115"/>
      <c r="G14" s="115"/>
      <c r="H14" s="115"/>
      <c r="I14" s="19"/>
      <c r="J14" s="19"/>
      <c r="K14" s="19"/>
      <c r="L14" s="19"/>
      <c r="M14" s="19"/>
      <c r="N14" s="19"/>
      <c r="O14" s="19"/>
      <c r="P14" s="19"/>
      <c r="Q14" s="19"/>
      <c r="R14" s="19"/>
      <c r="S14" s="19"/>
      <c r="T14" s="19"/>
      <c r="U14" s="19"/>
      <c r="V14" s="19"/>
      <c r="W14" s="19"/>
      <c r="X14" s="19"/>
      <c r="Y14" s="19"/>
      <c r="Z14" s="19"/>
      <c r="AA14" s="19"/>
      <c r="AB14" s="19"/>
    </row>
    <row r="15" spans="1:28" ht="32.25" customHeight="1">
      <c r="A15" s="23"/>
      <c r="B15" s="116" t="s">
        <v>155</v>
      </c>
      <c r="C15" s="116"/>
      <c r="D15" s="116"/>
      <c r="E15" s="116"/>
      <c r="F15" s="116"/>
      <c r="G15" s="116"/>
      <c r="H15" s="116"/>
      <c r="I15" s="23"/>
      <c r="J15" s="23"/>
      <c r="K15" s="23"/>
      <c r="L15" s="23"/>
      <c r="M15" s="23"/>
      <c r="N15" s="23"/>
      <c r="O15" s="23"/>
      <c r="P15" s="23"/>
      <c r="Q15" s="23"/>
      <c r="R15" s="23"/>
      <c r="S15" s="23"/>
      <c r="T15" s="23"/>
      <c r="U15" s="23"/>
      <c r="V15" s="23"/>
      <c r="W15" s="23"/>
      <c r="X15" s="23"/>
      <c r="Y15" s="23"/>
      <c r="Z15" s="23"/>
      <c r="AA15" s="23"/>
      <c r="AB15" s="23"/>
    </row>
    <row r="16" spans="1:28" ht="15" customHeight="1">
      <c r="A16" s="23"/>
      <c r="B16" s="117"/>
      <c r="C16" s="24"/>
      <c r="D16" s="24"/>
      <c r="E16" s="24"/>
      <c r="F16" s="24"/>
      <c r="G16" s="23"/>
      <c r="H16" s="23"/>
      <c r="I16" s="23"/>
      <c r="J16" s="23"/>
      <c r="K16" s="23"/>
      <c r="L16" s="23"/>
      <c r="M16" s="23"/>
      <c r="N16" s="23"/>
      <c r="O16" s="23"/>
      <c r="P16" s="23"/>
      <c r="Q16" s="23"/>
      <c r="R16" s="23"/>
      <c r="S16" s="23"/>
      <c r="T16" s="23"/>
      <c r="U16" s="23"/>
      <c r="V16" s="23"/>
      <c r="W16" s="23"/>
      <c r="X16" s="23"/>
      <c r="Y16" s="23"/>
      <c r="Z16" s="23"/>
      <c r="AA16" s="23"/>
      <c r="AB16" s="23"/>
    </row>
    <row r="17" spans="1:28" ht="21.75" customHeight="1">
      <c r="A17" s="19"/>
      <c r="B17" s="118" t="s">
        <v>156</v>
      </c>
      <c r="C17" s="25"/>
      <c r="D17" s="119" t="s">
        <v>157</v>
      </c>
      <c r="E17" s="201" t="s">
        <v>158</v>
      </c>
      <c r="F17" s="226"/>
      <c r="G17" s="23"/>
      <c r="H17" s="23"/>
      <c r="I17" s="23"/>
      <c r="J17" s="23"/>
      <c r="K17" s="23"/>
      <c r="L17" s="23"/>
      <c r="M17" s="23"/>
      <c r="N17" s="23"/>
      <c r="O17" s="23"/>
      <c r="P17" s="23"/>
      <c r="Q17" s="23"/>
      <c r="R17" s="23"/>
      <c r="S17" s="23"/>
      <c r="T17" s="23"/>
      <c r="U17" s="23"/>
      <c r="V17" s="23"/>
      <c r="W17" s="23"/>
      <c r="X17" s="23"/>
      <c r="Y17" s="23"/>
      <c r="Z17" s="23"/>
      <c r="AA17" s="23"/>
      <c r="AB17" s="23"/>
    </row>
    <row r="18" spans="1:28" ht="24" customHeight="1">
      <c r="A18" s="19"/>
      <c r="B18" s="180" t="s">
        <v>159</v>
      </c>
      <c r="C18" s="26" t="s">
        <v>160</v>
      </c>
      <c r="D18" s="27">
        <v>67</v>
      </c>
      <c r="E18" s="202"/>
      <c r="F18" s="226"/>
      <c r="G18" s="23"/>
      <c r="H18" s="23"/>
      <c r="I18" s="23"/>
      <c r="J18" s="23"/>
      <c r="K18" s="23"/>
      <c r="L18" s="23"/>
      <c r="M18" s="23"/>
      <c r="N18" s="23"/>
      <c r="O18" s="23"/>
      <c r="P18" s="23"/>
      <c r="Q18" s="23"/>
      <c r="R18" s="23"/>
      <c r="S18" s="23"/>
      <c r="T18" s="23"/>
      <c r="U18" s="23"/>
      <c r="V18" s="23"/>
      <c r="W18" s="23"/>
      <c r="X18" s="23"/>
      <c r="Y18" s="23"/>
      <c r="Z18" s="23"/>
      <c r="AA18" s="23"/>
      <c r="AB18" s="23"/>
    </row>
    <row r="19" spans="1:28" ht="13.5" customHeight="1">
      <c r="A19" s="19"/>
      <c r="B19" s="222"/>
      <c r="C19" s="28"/>
      <c r="D19" s="28"/>
      <c r="E19" s="28"/>
      <c r="F19" s="28"/>
      <c r="G19" s="23"/>
      <c r="H19" s="23"/>
      <c r="I19" s="23"/>
      <c r="J19" s="23"/>
      <c r="K19" s="23"/>
      <c r="L19" s="23"/>
      <c r="M19" s="23"/>
      <c r="N19" s="23"/>
      <c r="O19" s="23"/>
      <c r="P19" s="23"/>
      <c r="Q19" s="23"/>
      <c r="R19" s="23"/>
      <c r="S19" s="23"/>
      <c r="T19" s="23"/>
      <c r="U19" s="23"/>
      <c r="V19" s="23"/>
      <c r="W19" s="23"/>
      <c r="X19" s="23"/>
      <c r="Y19" s="23"/>
      <c r="Z19" s="23"/>
      <c r="AA19" s="23"/>
      <c r="AB19" s="23"/>
    </row>
    <row r="20" spans="1:28" ht="13.5" customHeight="1">
      <c r="A20" s="19"/>
      <c r="B20" s="222"/>
      <c r="C20" s="29" t="s">
        <v>161</v>
      </c>
      <c r="D20" s="28"/>
      <c r="E20" s="28"/>
      <c r="F20" s="28"/>
      <c r="G20" s="23"/>
      <c r="H20" s="23"/>
      <c r="I20" s="23"/>
      <c r="J20" s="23"/>
      <c r="K20" s="23"/>
      <c r="L20" s="23"/>
      <c r="M20" s="23"/>
      <c r="N20" s="23"/>
      <c r="O20" s="23"/>
      <c r="P20" s="23"/>
      <c r="Q20" s="23"/>
      <c r="R20" s="23"/>
      <c r="S20" s="23"/>
      <c r="T20" s="23"/>
      <c r="U20" s="23"/>
      <c r="V20" s="23"/>
      <c r="W20" s="23"/>
      <c r="X20" s="23"/>
      <c r="Y20" s="23"/>
      <c r="Z20" s="23"/>
      <c r="AA20" s="23"/>
      <c r="AB20" s="23"/>
    </row>
    <row r="21" spans="1:28" ht="24" customHeight="1">
      <c r="A21" s="30"/>
      <c r="B21" s="222"/>
      <c r="C21" s="31" t="s">
        <v>162</v>
      </c>
      <c r="D21" s="27">
        <v>31</v>
      </c>
      <c r="E21" s="203" t="s">
        <v>163</v>
      </c>
      <c r="F21" s="227"/>
      <c r="G21" s="23"/>
      <c r="H21" s="23"/>
      <c r="I21" s="23"/>
      <c r="J21" s="23"/>
      <c r="K21" s="23"/>
      <c r="L21" s="23"/>
      <c r="M21" s="23"/>
      <c r="N21" s="23"/>
      <c r="O21" s="23"/>
      <c r="P21" s="23"/>
      <c r="Q21" s="23"/>
      <c r="R21" s="23"/>
      <c r="S21" s="23"/>
      <c r="T21" s="23"/>
      <c r="U21" s="23"/>
      <c r="V21" s="23"/>
      <c r="W21" s="23"/>
      <c r="X21" s="23"/>
      <c r="Y21" s="23"/>
      <c r="Z21" s="23"/>
      <c r="AA21" s="23"/>
      <c r="AB21" s="23"/>
    </row>
    <row r="22" spans="1:28" ht="24" customHeight="1">
      <c r="A22" s="30"/>
      <c r="B22" s="222"/>
      <c r="C22" s="31" t="s">
        <v>164</v>
      </c>
      <c r="D22" s="27">
        <v>4</v>
      </c>
      <c r="E22" s="223"/>
      <c r="F22" s="228"/>
      <c r="G22" s="23"/>
      <c r="H22" s="23"/>
      <c r="I22" s="23"/>
      <c r="J22" s="23"/>
      <c r="K22" s="23"/>
      <c r="L22" s="23"/>
      <c r="M22" s="23"/>
      <c r="N22" s="23"/>
      <c r="O22" s="23"/>
      <c r="P22" s="23"/>
      <c r="Q22" s="23"/>
      <c r="R22" s="23"/>
      <c r="S22" s="23"/>
      <c r="T22" s="23"/>
      <c r="U22" s="23"/>
      <c r="V22" s="23"/>
      <c r="W22" s="23"/>
      <c r="X22" s="23"/>
      <c r="Y22" s="23"/>
      <c r="Z22" s="23"/>
      <c r="AA22" s="23"/>
      <c r="AB22" s="23"/>
    </row>
    <row r="23" spans="1:28" ht="24" customHeight="1">
      <c r="A23" s="30"/>
      <c r="B23" s="222"/>
      <c r="C23" s="31" t="s">
        <v>165</v>
      </c>
      <c r="D23" s="27">
        <v>18</v>
      </c>
      <c r="E23" s="223"/>
      <c r="F23" s="228"/>
      <c r="G23" s="23"/>
      <c r="H23" s="23"/>
      <c r="I23" s="23"/>
      <c r="J23" s="23"/>
      <c r="K23" s="23"/>
      <c r="L23" s="23"/>
      <c r="M23" s="23"/>
      <c r="N23" s="23"/>
      <c r="O23" s="23"/>
      <c r="P23" s="23"/>
      <c r="Q23" s="23"/>
      <c r="R23" s="23"/>
      <c r="S23" s="23"/>
      <c r="T23" s="23"/>
      <c r="U23" s="23"/>
      <c r="V23" s="23"/>
      <c r="W23" s="23"/>
      <c r="X23" s="23"/>
      <c r="Y23" s="23"/>
      <c r="Z23" s="23"/>
      <c r="AA23" s="23"/>
      <c r="AB23" s="23"/>
    </row>
    <row r="24" spans="1:28" ht="24" customHeight="1">
      <c r="A24" s="30"/>
      <c r="B24" s="222"/>
      <c r="C24" s="31" t="s">
        <v>166</v>
      </c>
      <c r="D24" s="27">
        <v>33</v>
      </c>
      <c r="E24" s="229"/>
      <c r="F24" s="230"/>
      <c r="G24" s="23"/>
      <c r="H24" s="23"/>
      <c r="I24" s="23"/>
      <c r="J24" s="23"/>
      <c r="K24" s="23"/>
      <c r="L24" s="23"/>
      <c r="M24" s="23"/>
      <c r="N24" s="23"/>
      <c r="O24" s="23"/>
      <c r="P24" s="23"/>
      <c r="Q24" s="23"/>
      <c r="R24" s="23"/>
      <c r="S24" s="23"/>
      <c r="T24" s="23"/>
      <c r="U24" s="23"/>
      <c r="V24" s="23"/>
      <c r="W24" s="23"/>
      <c r="X24" s="23"/>
      <c r="Y24" s="23"/>
      <c r="Z24" s="23"/>
      <c r="AA24" s="23"/>
      <c r="AB24" s="23"/>
    </row>
    <row r="25" spans="1:28" ht="14.25" customHeight="1">
      <c r="A25" s="19"/>
      <c r="B25" s="222"/>
      <c r="C25" s="23"/>
      <c r="D25" s="28"/>
      <c r="E25" s="28"/>
      <c r="F25" s="32"/>
      <c r="G25" s="23"/>
      <c r="H25" s="23"/>
      <c r="I25" s="23"/>
      <c r="J25" s="23"/>
      <c r="K25" s="23"/>
      <c r="L25" s="23"/>
      <c r="M25" s="23"/>
      <c r="N25" s="23"/>
      <c r="O25" s="23"/>
      <c r="P25" s="23"/>
      <c r="Q25" s="23"/>
      <c r="R25" s="23"/>
      <c r="S25" s="23"/>
      <c r="T25" s="23"/>
      <c r="U25" s="23"/>
      <c r="V25" s="23"/>
      <c r="W25" s="23"/>
      <c r="X25" s="23"/>
      <c r="Y25" s="23"/>
      <c r="Z25" s="23"/>
      <c r="AA25" s="23"/>
      <c r="AB25" s="23"/>
    </row>
    <row r="26" spans="1:28" ht="14.25" customHeight="1">
      <c r="A26" s="19"/>
      <c r="B26" s="222"/>
      <c r="C26" s="29" t="s">
        <v>167</v>
      </c>
      <c r="D26" s="28"/>
      <c r="E26" s="28"/>
      <c r="F26" s="32"/>
      <c r="G26" s="23"/>
      <c r="H26" s="23"/>
      <c r="I26" s="23"/>
      <c r="J26" s="23"/>
      <c r="K26" s="23"/>
      <c r="L26" s="23"/>
      <c r="M26" s="23"/>
      <c r="N26" s="23"/>
      <c r="O26" s="23"/>
      <c r="P26" s="23"/>
      <c r="Q26" s="23"/>
      <c r="R26" s="23"/>
      <c r="S26" s="23"/>
      <c r="T26" s="23"/>
      <c r="U26" s="23"/>
      <c r="V26" s="23"/>
      <c r="W26" s="23"/>
      <c r="X26" s="23"/>
      <c r="Y26" s="23"/>
      <c r="Z26" s="23"/>
      <c r="AA26" s="23"/>
      <c r="AB26" s="23"/>
    </row>
    <row r="27" spans="1:28" ht="22.5" customHeight="1">
      <c r="A27" s="30"/>
      <c r="B27" s="222"/>
      <c r="C27" s="31" t="s">
        <v>168</v>
      </c>
      <c r="D27" s="120"/>
      <c r="E27" s="204" t="s">
        <v>169</v>
      </c>
      <c r="F27" s="227"/>
      <c r="G27" s="23"/>
      <c r="H27" s="23"/>
      <c r="I27" s="23"/>
      <c r="J27" s="23"/>
      <c r="K27" s="23"/>
      <c r="L27" s="23"/>
      <c r="M27" s="23"/>
      <c r="N27" s="23"/>
      <c r="O27" s="23"/>
      <c r="P27" s="23"/>
      <c r="Q27" s="23"/>
      <c r="R27" s="23"/>
      <c r="S27" s="23"/>
      <c r="T27" s="23"/>
      <c r="U27" s="23"/>
      <c r="V27" s="23"/>
      <c r="W27" s="23"/>
      <c r="X27" s="23"/>
      <c r="Y27" s="23"/>
      <c r="Z27" s="23"/>
      <c r="AA27" s="23"/>
      <c r="AB27" s="23"/>
    </row>
    <row r="28" spans="1:28" ht="22.5" customHeight="1">
      <c r="A28" s="30"/>
      <c r="B28" s="222"/>
      <c r="C28" s="31" t="s">
        <v>170</v>
      </c>
      <c r="D28" s="120">
        <v>49</v>
      </c>
      <c r="E28" s="231"/>
      <c r="F28" s="228"/>
      <c r="G28" s="23"/>
      <c r="H28" s="23"/>
      <c r="I28" s="23"/>
      <c r="J28" s="23"/>
      <c r="K28" s="23"/>
      <c r="L28" s="23"/>
      <c r="M28" s="23"/>
      <c r="N28" s="23"/>
      <c r="O28" s="23"/>
      <c r="P28" s="23"/>
      <c r="Q28" s="23"/>
      <c r="R28" s="23"/>
      <c r="S28" s="23"/>
      <c r="T28" s="23"/>
      <c r="U28" s="23"/>
      <c r="V28" s="23"/>
      <c r="W28" s="23"/>
      <c r="X28" s="23"/>
      <c r="Y28" s="23"/>
      <c r="Z28" s="23"/>
      <c r="AA28" s="23"/>
      <c r="AB28" s="23"/>
    </row>
    <row r="29" spans="1:28" ht="22.5" customHeight="1">
      <c r="A29" s="30"/>
      <c r="B29" s="222"/>
      <c r="C29" s="31" t="s">
        <v>171</v>
      </c>
      <c r="D29" s="120"/>
      <c r="E29" s="231"/>
      <c r="F29" s="228"/>
      <c r="G29" s="23"/>
      <c r="H29" s="23"/>
      <c r="I29" s="23"/>
      <c r="J29" s="23"/>
      <c r="K29" s="23"/>
      <c r="L29" s="23"/>
      <c r="M29" s="23"/>
      <c r="N29" s="23"/>
      <c r="O29" s="23"/>
      <c r="P29" s="23"/>
      <c r="Q29" s="23"/>
      <c r="R29" s="23"/>
      <c r="S29" s="23"/>
      <c r="T29" s="23"/>
      <c r="U29" s="23"/>
      <c r="V29" s="23"/>
      <c r="W29" s="23"/>
      <c r="X29" s="23"/>
      <c r="Y29" s="23"/>
      <c r="Z29" s="23"/>
      <c r="AA29" s="23"/>
      <c r="AB29" s="23"/>
    </row>
    <row r="30" spans="1:28" ht="22.5" customHeight="1">
      <c r="A30" s="30"/>
      <c r="B30" s="222"/>
      <c r="C30" s="31" t="s">
        <v>172</v>
      </c>
      <c r="D30" s="120">
        <v>18</v>
      </c>
      <c r="E30" s="232"/>
      <c r="F30" s="230"/>
      <c r="G30" s="23"/>
      <c r="H30" s="23"/>
      <c r="I30" s="23"/>
      <c r="J30" s="23"/>
      <c r="K30" s="23"/>
      <c r="L30" s="23"/>
      <c r="M30" s="23"/>
      <c r="N30" s="23"/>
      <c r="O30" s="23"/>
      <c r="P30" s="23"/>
      <c r="Q30" s="23"/>
      <c r="R30" s="23"/>
      <c r="S30" s="23"/>
      <c r="T30" s="23"/>
      <c r="U30" s="23"/>
      <c r="V30" s="23"/>
      <c r="W30" s="23"/>
      <c r="X30" s="23"/>
      <c r="Y30" s="23"/>
      <c r="Z30" s="23"/>
      <c r="AA30" s="23"/>
      <c r="AB30" s="23"/>
    </row>
    <row r="31" spans="1:28" ht="14.25" customHeight="1">
      <c r="A31" s="19"/>
      <c r="B31" s="222"/>
      <c r="C31" s="30"/>
      <c r="D31" s="23"/>
      <c r="E31" s="23"/>
      <c r="F31" s="23"/>
      <c r="G31" s="23"/>
      <c r="H31" s="23"/>
      <c r="I31" s="23"/>
      <c r="J31" s="23"/>
      <c r="K31" s="23"/>
      <c r="L31" s="23"/>
      <c r="M31" s="23"/>
      <c r="N31" s="23"/>
      <c r="O31" s="23"/>
      <c r="P31" s="23"/>
      <c r="Q31" s="23"/>
      <c r="R31" s="23"/>
      <c r="S31" s="23"/>
      <c r="T31" s="23"/>
      <c r="U31" s="23"/>
      <c r="V31" s="23"/>
      <c r="W31" s="23"/>
      <c r="X31" s="23"/>
      <c r="Y31" s="23"/>
      <c r="Z31" s="23"/>
      <c r="AA31" s="23"/>
      <c r="AB31" s="23"/>
    </row>
    <row r="32" spans="1:28" ht="14.25" customHeight="1">
      <c r="A32" s="19"/>
      <c r="B32" s="222"/>
      <c r="C32" s="29" t="s">
        <v>173</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row>
    <row r="33" spans="1:28" ht="21" customHeight="1">
      <c r="A33" s="19"/>
      <c r="B33" s="222"/>
      <c r="C33" s="30" t="s">
        <v>174</v>
      </c>
      <c r="D33" s="120">
        <v>56</v>
      </c>
      <c r="E33" s="205"/>
      <c r="F33" s="227"/>
      <c r="G33" s="23"/>
      <c r="H33" s="23"/>
      <c r="I33" s="23"/>
      <c r="J33" s="23"/>
      <c r="K33" s="23"/>
      <c r="L33" s="23"/>
      <c r="M33" s="23"/>
      <c r="N33" s="23"/>
      <c r="O33" s="23"/>
      <c r="P33" s="23"/>
      <c r="Q33" s="23"/>
      <c r="R33" s="23"/>
      <c r="S33" s="23"/>
      <c r="T33" s="23"/>
      <c r="U33" s="23"/>
      <c r="V33" s="23"/>
      <c r="W33" s="23"/>
      <c r="X33" s="23"/>
      <c r="Y33" s="23"/>
      <c r="Z33" s="23"/>
      <c r="AA33" s="23"/>
      <c r="AB33" s="23"/>
    </row>
    <row r="34" spans="1:28" ht="21" customHeight="1">
      <c r="A34" s="19"/>
      <c r="B34" s="222"/>
      <c r="C34" s="30" t="s">
        <v>175</v>
      </c>
      <c r="D34" s="120">
        <v>11</v>
      </c>
      <c r="E34" s="232"/>
      <c r="F34" s="230"/>
      <c r="G34" s="23"/>
      <c r="H34" s="23"/>
      <c r="I34" s="23"/>
      <c r="J34" s="23"/>
      <c r="K34" s="23"/>
      <c r="L34" s="23"/>
      <c r="M34" s="23"/>
      <c r="N34" s="23"/>
      <c r="O34" s="23"/>
      <c r="P34" s="23"/>
      <c r="Q34" s="23"/>
      <c r="R34" s="23"/>
      <c r="S34" s="23"/>
      <c r="T34" s="23"/>
      <c r="U34" s="23"/>
      <c r="V34" s="23"/>
      <c r="W34" s="23"/>
      <c r="X34" s="23"/>
      <c r="Y34" s="23"/>
      <c r="Z34" s="23"/>
      <c r="AA34" s="23"/>
      <c r="AB34" s="23"/>
    </row>
    <row r="35" spans="1:28" ht="14.25" customHeight="1">
      <c r="A35" s="19"/>
      <c r="B35" s="222"/>
      <c r="C35" s="33"/>
      <c r="D35" s="34"/>
      <c r="E35" s="35"/>
      <c r="F35" s="35"/>
      <c r="G35" s="23"/>
      <c r="H35" s="23"/>
      <c r="I35" s="23"/>
      <c r="J35" s="23"/>
      <c r="K35" s="23"/>
      <c r="L35" s="23"/>
      <c r="M35" s="23"/>
      <c r="N35" s="23"/>
      <c r="O35" s="23"/>
      <c r="P35" s="23"/>
      <c r="Q35" s="23"/>
      <c r="R35" s="23"/>
      <c r="S35" s="23"/>
      <c r="T35" s="23"/>
      <c r="U35" s="23"/>
      <c r="V35" s="23"/>
      <c r="W35" s="23"/>
      <c r="X35" s="23"/>
      <c r="Y35" s="23"/>
      <c r="Z35" s="23"/>
      <c r="AA35" s="23"/>
      <c r="AB35" s="23"/>
    </row>
    <row r="36" spans="1:28" ht="14.25" customHeight="1">
      <c r="A36" s="19"/>
      <c r="B36" s="222"/>
      <c r="C36" s="30"/>
      <c r="D36" s="30"/>
      <c r="E36" s="35"/>
      <c r="F36" s="19"/>
      <c r="G36" s="23"/>
      <c r="H36" s="23"/>
      <c r="I36" s="23"/>
      <c r="J36" s="23"/>
      <c r="K36" s="23"/>
      <c r="L36" s="23"/>
      <c r="M36" s="23"/>
      <c r="N36" s="23"/>
      <c r="O36" s="23"/>
      <c r="P36" s="23"/>
      <c r="Q36" s="23"/>
      <c r="R36" s="23"/>
      <c r="S36" s="23"/>
      <c r="T36" s="23"/>
      <c r="U36" s="23"/>
      <c r="V36" s="23"/>
      <c r="W36" s="23"/>
      <c r="X36" s="23"/>
      <c r="Y36" s="23"/>
      <c r="Z36" s="23"/>
      <c r="AA36" s="23"/>
      <c r="AB36" s="23"/>
    </row>
    <row r="37" spans="1:28" ht="18.75" customHeight="1">
      <c r="A37" s="19"/>
      <c r="B37" s="222"/>
      <c r="C37" s="29" t="s">
        <v>176</v>
      </c>
      <c r="D37" s="121"/>
      <c r="E37" s="193" t="s">
        <v>158</v>
      </c>
      <c r="F37" s="227"/>
      <c r="G37" s="23"/>
      <c r="H37" s="23"/>
      <c r="I37" s="23"/>
      <c r="J37" s="23"/>
      <c r="K37" s="23"/>
      <c r="L37" s="23"/>
      <c r="M37" s="23"/>
      <c r="N37" s="23"/>
      <c r="O37" s="23"/>
      <c r="P37" s="23"/>
      <c r="Q37" s="23"/>
      <c r="R37" s="23"/>
      <c r="S37" s="23"/>
      <c r="T37" s="23"/>
      <c r="U37" s="23"/>
      <c r="V37" s="23"/>
      <c r="W37" s="23"/>
      <c r="X37" s="23"/>
      <c r="Y37" s="23"/>
      <c r="Z37" s="23"/>
      <c r="AA37" s="23"/>
      <c r="AB37" s="23"/>
    </row>
    <row r="38" spans="1:28" ht="18.75" customHeight="1">
      <c r="A38" s="19"/>
      <c r="B38" s="222"/>
      <c r="C38" s="31" t="s">
        <v>177</v>
      </c>
      <c r="D38" s="120">
        <v>37</v>
      </c>
      <c r="E38" s="194"/>
      <c r="F38" s="233"/>
      <c r="G38" s="23"/>
      <c r="H38" s="23"/>
      <c r="I38" s="23"/>
      <c r="J38" s="23"/>
      <c r="K38" s="23"/>
      <c r="L38" s="23"/>
      <c r="M38" s="23"/>
      <c r="N38" s="23"/>
      <c r="O38" s="23"/>
      <c r="P38" s="23"/>
      <c r="Q38" s="23"/>
      <c r="R38" s="23"/>
      <c r="S38" s="23"/>
      <c r="T38" s="23"/>
      <c r="U38" s="23"/>
      <c r="V38" s="23"/>
      <c r="W38" s="23"/>
      <c r="X38" s="23"/>
      <c r="Y38" s="23"/>
      <c r="Z38" s="23"/>
      <c r="AA38" s="23"/>
      <c r="AB38" s="23"/>
    </row>
    <row r="39" spans="1:28" ht="18.75" customHeight="1">
      <c r="A39" s="19"/>
      <c r="B39" s="222"/>
      <c r="C39" s="31" t="s">
        <v>178</v>
      </c>
      <c r="D39" s="120">
        <v>30</v>
      </c>
      <c r="E39" s="223"/>
      <c r="F39" s="223"/>
      <c r="G39" s="23"/>
      <c r="H39" s="23"/>
      <c r="I39" s="23"/>
      <c r="J39" s="23"/>
      <c r="K39" s="23"/>
      <c r="L39" s="23"/>
      <c r="M39" s="23"/>
      <c r="N39" s="23"/>
      <c r="O39" s="23"/>
      <c r="P39" s="23"/>
      <c r="Q39" s="23"/>
      <c r="R39" s="23"/>
      <c r="S39" s="23"/>
      <c r="T39" s="23"/>
      <c r="U39" s="23"/>
      <c r="V39" s="23"/>
      <c r="W39" s="23"/>
      <c r="X39" s="23"/>
      <c r="Y39" s="23"/>
      <c r="Z39" s="23"/>
      <c r="AA39" s="23"/>
      <c r="AB39" s="23"/>
    </row>
    <row r="40" spans="1:28" ht="18.75" customHeight="1">
      <c r="A40" s="19"/>
      <c r="B40" s="122"/>
      <c r="C40" s="31" t="s">
        <v>179</v>
      </c>
      <c r="D40" s="123"/>
      <c r="E40" s="223"/>
      <c r="F40" s="223"/>
      <c r="G40" s="23"/>
      <c r="H40" s="23"/>
      <c r="I40" s="23"/>
      <c r="J40" s="23"/>
      <c r="K40" s="23"/>
      <c r="L40" s="23"/>
      <c r="M40" s="23"/>
      <c r="N40" s="23"/>
      <c r="O40" s="23"/>
      <c r="P40" s="23"/>
      <c r="Q40" s="23"/>
      <c r="R40" s="23"/>
      <c r="S40" s="23"/>
      <c r="T40" s="23"/>
      <c r="U40" s="23"/>
      <c r="V40" s="23"/>
      <c r="W40" s="23"/>
      <c r="X40" s="23"/>
      <c r="Y40" s="23"/>
      <c r="Z40" s="23"/>
      <c r="AA40" s="23"/>
      <c r="AB40" s="23"/>
    </row>
    <row r="41" spans="1:28" ht="14.25" customHeight="1">
      <c r="A41" s="124"/>
      <c r="B41" s="23"/>
      <c r="C41" s="23"/>
      <c r="D41" s="23"/>
      <c r="E41" s="36"/>
      <c r="F41" s="36"/>
      <c r="G41" s="23"/>
      <c r="H41" s="23"/>
      <c r="I41" s="23"/>
      <c r="J41" s="23"/>
      <c r="K41" s="23"/>
      <c r="L41" s="23"/>
      <c r="M41" s="23"/>
      <c r="N41" s="23"/>
      <c r="O41" s="23"/>
      <c r="P41" s="23"/>
      <c r="Q41" s="23"/>
      <c r="R41" s="23"/>
      <c r="S41" s="23"/>
      <c r="T41" s="23"/>
      <c r="U41" s="23"/>
      <c r="V41" s="23"/>
      <c r="W41" s="23"/>
      <c r="X41" s="23"/>
      <c r="Y41" s="23"/>
      <c r="Z41" s="23"/>
      <c r="AA41" s="23"/>
      <c r="AB41" s="23"/>
    </row>
    <row r="42" spans="1:28" ht="14.25" customHeight="1">
      <c r="A42" s="124"/>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ht="14.25" customHeight="1">
      <c r="A43" s="19"/>
      <c r="B43" s="181" t="s">
        <v>180</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row>
    <row r="44" spans="1:28" ht="34.5" customHeight="1">
      <c r="A44" s="19"/>
      <c r="B44" s="222"/>
      <c r="C44" s="125"/>
      <c r="D44" s="37" t="s">
        <v>181</v>
      </c>
      <c r="E44" s="38" t="s">
        <v>182</v>
      </c>
      <c r="F44" s="38" t="s">
        <v>183</v>
      </c>
      <c r="G44" s="196" t="s">
        <v>184</v>
      </c>
      <c r="H44" s="234"/>
      <c r="I44" s="23"/>
      <c r="J44" s="23"/>
      <c r="K44" s="23"/>
      <c r="L44" s="23"/>
      <c r="M44" s="23"/>
      <c r="N44" s="23"/>
      <c r="O44" s="23"/>
      <c r="P44" s="23"/>
      <c r="Q44" s="23"/>
      <c r="R44" s="23"/>
      <c r="S44" s="23"/>
      <c r="T44" s="23"/>
      <c r="U44" s="23"/>
      <c r="V44" s="23"/>
      <c r="W44" s="23"/>
      <c r="X44" s="23"/>
      <c r="Y44" s="23"/>
      <c r="Z44" s="23"/>
      <c r="AA44" s="23"/>
      <c r="AB44" s="23"/>
    </row>
    <row r="45" spans="1:28" ht="23.25" customHeight="1">
      <c r="A45" s="19"/>
      <c r="B45" s="222"/>
      <c r="C45" s="30" t="s">
        <v>185</v>
      </c>
      <c r="D45" s="120">
        <v>15.5</v>
      </c>
      <c r="E45" s="39">
        <v>371</v>
      </c>
      <c r="F45" s="40">
        <v>11130</v>
      </c>
      <c r="G45" s="197" t="s">
        <v>186</v>
      </c>
      <c r="H45" s="227"/>
      <c r="I45" s="23"/>
      <c r="J45" s="23"/>
      <c r="K45" s="23"/>
      <c r="L45" s="23"/>
      <c r="M45" s="23"/>
      <c r="N45" s="23"/>
      <c r="O45" s="23"/>
      <c r="P45" s="23"/>
      <c r="Q45" s="23"/>
      <c r="R45" s="23"/>
      <c r="S45" s="23"/>
      <c r="T45" s="23"/>
      <c r="U45" s="23"/>
      <c r="V45" s="23"/>
      <c r="W45" s="23"/>
      <c r="X45" s="23"/>
      <c r="Y45" s="23"/>
      <c r="Z45" s="23"/>
      <c r="AA45" s="23"/>
      <c r="AB45" s="23"/>
    </row>
    <row r="46" spans="1:28" ht="23.25" customHeight="1">
      <c r="A46" s="19"/>
      <c r="B46" s="222"/>
      <c r="C46" s="31" t="s">
        <v>187</v>
      </c>
      <c r="D46" s="120">
        <v>0</v>
      </c>
      <c r="E46" s="39">
        <v>0</v>
      </c>
      <c r="F46" s="39">
        <v>0</v>
      </c>
      <c r="G46" s="222"/>
      <c r="H46" s="228"/>
      <c r="I46" s="19"/>
      <c r="J46" s="19"/>
      <c r="K46" s="19"/>
      <c r="L46" s="19"/>
      <c r="M46" s="19"/>
      <c r="N46" s="19"/>
      <c r="O46" s="19"/>
      <c r="P46" s="19"/>
      <c r="Q46" s="19"/>
      <c r="R46" s="19"/>
      <c r="S46" s="19"/>
      <c r="T46" s="19"/>
      <c r="U46" s="19"/>
      <c r="V46" s="19"/>
      <c r="W46" s="19"/>
      <c r="X46" s="19"/>
      <c r="Y46" s="19"/>
      <c r="Z46" s="19"/>
      <c r="AA46" s="19"/>
      <c r="AB46" s="19"/>
    </row>
    <row r="47" spans="1:28" ht="23.25" customHeight="1">
      <c r="A47" s="19"/>
      <c r="B47" s="222"/>
      <c r="C47" s="31" t="s">
        <v>188</v>
      </c>
      <c r="D47" s="120">
        <v>11.6</v>
      </c>
      <c r="E47" s="39">
        <v>280</v>
      </c>
      <c r="F47" s="39">
        <v>8400</v>
      </c>
      <c r="G47" s="222"/>
      <c r="H47" s="228"/>
      <c r="I47" s="19"/>
      <c r="J47" s="19"/>
      <c r="K47" s="19"/>
      <c r="L47" s="19"/>
      <c r="M47" s="19"/>
      <c r="N47" s="19"/>
      <c r="O47" s="19"/>
      <c r="P47" s="19"/>
      <c r="Q47" s="19"/>
      <c r="R47" s="19"/>
      <c r="S47" s="19"/>
      <c r="T47" s="19"/>
      <c r="U47" s="19"/>
      <c r="V47" s="19"/>
      <c r="W47" s="19"/>
      <c r="X47" s="19"/>
      <c r="Y47" s="19"/>
      <c r="Z47" s="19"/>
      <c r="AA47" s="19"/>
      <c r="AB47" s="19"/>
    </row>
    <row r="48" spans="1:28" ht="23.25" customHeight="1">
      <c r="A48" s="19"/>
      <c r="B48" s="222"/>
      <c r="C48" s="31" t="s">
        <v>189</v>
      </c>
      <c r="D48" s="120"/>
      <c r="E48" s="39"/>
      <c r="F48" s="39"/>
      <c r="G48" s="222"/>
      <c r="H48" s="228"/>
      <c r="I48" s="19"/>
      <c r="J48" s="19"/>
      <c r="K48" s="19"/>
      <c r="L48" s="19"/>
      <c r="M48" s="19"/>
      <c r="N48" s="19"/>
      <c r="O48" s="19"/>
      <c r="P48" s="19"/>
      <c r="Q48" s="19"/>
      <c r="R48" s="19"/>
      <c r="S48" s="19"/>
      <c r="T48" s="19"/>
      <c r="U48" s="19"/>
      <c r="V48" s="19"/>
      <c r="W48" s="19"/>
      <c r="X48" s="19"/>
      <c r="Y48" s="19"/>
      <c r="Z48" s="19"/>
      <c r="AA48" s="19"/>
      <c r="AB48" s="19"/>
    </row>
    <row r="49" spans="1:28" ht="23.25" customHeight="1">
      <c r="A49" s="19"/>
      <c r="B49" s="222"/>
      <c r="C49" s="31" t="s">
        <v>190</v>
      </c>
      <c r="D49" s="120">
        <v>25</v>
      </c>
      <c r="E49" s="39">
        <v>600</v>
      </c>
      <c r="F49" s="39">
        <v>18000</v>
      </c>
      <c r="G49" s="222"/>
      <c r="H49" s="228"/>
      <c r="I49" s="19"/>
      <c r="J49" s="19"/>
      <c r="K49" s="19"/>
      <c r="L49" s="19"/>
      <c r="M49" s="19"/>
      <c r="N49" s="19"/>
      <c r="O49" s="19"/>
      <c r="P49" s="19"/>
      <c r="Q49" s="19"/>
      <c r="R49" s="19"/>
      <c r="S49" s="19"/>
      <c r="T49" s="19"/>
      <c r="U49" s="19"/>
      <c r="V49" s="19"/>
      <c r="W49" s="19"/>
      <c r="X49" s="19"/>
      <c r="Y49" s="19"/>
      <c r="Z49" s="19"/>
      <c r="AA49" s="19"/>
      <c r="AB49" s="19"/>
    </row>
    <row r="50" spans="1:28" ht="14.25" customHeight="1">
      <c r="A50" s="19"/>
      <c r="B50" s="222"/>
      <c r="C50" s="31"/>
      <c r="D50" s="31"/>
      <c r="E50" s="31"/>
      <c r="F50" s="31"/>
      <c r="G50" s="222"/>
      <c r="H50" s="228"/>
      <c r="I50" s="19"/>
      <c r="J50" s="19"/>
      <c r="K50" s="19"/>
      <c r="L50" s="19"/>
      <c r="M50" s="19"/>
      <c r="N50" s="19"/>
      <c r="O50" s="19"/>
      <c r="P50" s="19"/>
      <c r="Q50" s="19"/>
      <c r="R50" s="19"/>
      <c r="S50" s="19"/>
      <c r="T50" s="19"/>
      <c r="U50" s="19"/>
      <c r="V50" s="19"/>
      <c r="W50" s="19"/>
      <c r="X50" s="19"/>
      <c r="Y50" s="19"/>
      <c r="Z50" s="19"/>
      <c r="AA50" s="19"/>
      <c r="AB50" s="19"/>
    </row>
    <row r="51" spans="1:28" ht="14.25" customHeight="1">
      <c r="A51" s="19"/>
      <c r="B51" s="222"/>
      <c r="C51" s="31" t="s">
        <v>191</v>
      </c>
      <c r="D51" s="31"/>
      <c r="E51" s="31"/>
      <c r="F51" s="31"/>
      <c r="G51" s="222"/>
      <c r="H51" s="228"/>
      <c r="I51" s="19"/>
      <c r="J51" s="19"/>
      <c r="K51" s="19"/>
      <c r="L51" s="19"/>
      <c r="M51" s="19"/>
      <c r="N51" s="19"/>
      <c r="O51" s="19"/>
      <c r="P51" s="19"/>
      <c r="Q51" s="19"/>
      <c r="R51" s="19"/>
      <c r="S51" s="19"/>
      <c r="T51" s="19"/>
      <c r="U51" s="19"/>
      <c r="V51" s="19"/>
      <c r="W51" s="19"/>
      <c r="X51" s="19"/>
      <c r="Y51" s="19"/>
      <c r="Z51" s="19"/>
      <c r="AA51" s="19"/>
      <c r="AB51" s="19"/>
    </row>
    <row r="52" spans="1:28" ht="19.5" customHeight="1">
      <c r="A52" s="19"/>
      <c r="B52" s="222"/>
      <c r="C52" s="31" t="s">
        <v>192</v>
      </c>
      <c r="D52" s="27">
        <v>25</v>
      </c>
      <c r="E52" s="39">
        <v>600</v>
      </c>
      <c r="F52" s="39">
        <v>18000</v>
      </c>
      <c r="G52" s="222"/>
      <c r="H52" s="228"/>
      <c r="I52" s="19"/>
      <c r="J52" s="19"/>
      <c r="K52" s="19"/>
      <c r="L52" s="19"/>
      <c r="M52" s="19"/>
      <c r="N52" s="19"/>
      <c r="O52" s="19"/>
      <c r="P52" s="19"/>
      <c r="Q52" s="19"/>
      <c r="R52" s="19"/>
      <c r="S52" s="19"/>
      <c r="T52" s="19"/>
      <c r="U52" s="19"/>
      <c r="V52" s="19"/>
      <c r="W52" s="19"/>
      <c r="X52" s="19"/>
      <c r="Y52" s="19"/>
      <c r="Z52" s="19"/>
      <c r="AA52" s="19"/>
      <c r="AB52" s="19"/>
    </row>
    <row r="53" spans="1:28" ht="19.5" customHeight="1">
      <c r="A53" s="19"/>
      <c r="B53" s="222"/>
      <c r="C53" s="31" t="s">
        <v>193</v>
      </c>
      <c r="D53" s="27">
        <v>4.16</v>
      </c>
      <c r="E53" s="39">
        <v>100</v>
      </c>
      <c r="F53" s="39">
        <v>2400</v>
      </c>
      <c r="G53" s="229"/>
      <c r="H53" s="230"/>
      <c r="I53" s="19"/>
      <c r="J53" s="19"/>
      <c r="K53" s="19"/>
      <c r="L53" s="19"/>
      <c r="M53" s="19"/>
      <c r="N53" s="19"/>
      <c r="O53" s="19"/>
      <c r="P53" s="19"/>
      <c r="Q53" s="19"/>
      <c r="R53" s="19"/>
      <c r="S53" s="19"/>
      <c r="T53" s="19"/>
      <c r="U53" s="19"/>
      <c r="V53" s="19"/>
      <c r="W53" s="19"/>
      <c r="X53" s="19"/>
      <c r="Y53" s="19"/>
      <c r="Z53" s="19"/>
      <c r="AA53" s="19"/>
      <c r="AB53" s="19"/>
    </row>
    <row r="54" spans="1:28" ht="14.25" customHeight="1">
      <c r="A54" s="19"/>
      <c r="B54" s="222"/>
      <c r="C54" s="30"/>
      <c r="D54" s="19"/>
      <c r="E54" s="19"/>
      <c r="F54" s="19"/>
      <c r="G54" s="19"/>
      <c r="H54" s="19"/>
      <c r="I54" s="19"/>
      <c r="J54" s="19"/>
      <c r="K54" s="19"/>
      <c r="L54" s="19"/>
      <c r="M54" s="19"/>
      <c r="N54" s="19"/>
      <c r="O54" s="19"/>
      <c r="P54" s="19"/>
      <c r="Q54" s="19"/>
      <c r="R54" s="19"/>
      <c r="S54" s="19"/>
      <c r="T54" s="19"/>
      <c r="U54" s="19"/>
      <c r="V54" s="19"/>
      <c r="W54" s="19"/>
      <c r="X54" s="19"/>
      <c r="Y54" s="19"/>
      <c r="Z54" s="19"/>
      <c r="AA54" s="19"/>
      <c r="AB54" s="19"/>
    </row>
    <row r="55" spans="1:28" ht="14.25" customHeight="1">
      <c r="A55" s="19"/>
      <c r="B55" s="222"/>
      <c r="C55" s="30"/>
      <c r="D55" s="119" t="s">
        <v>194</v>
      </c>
      <c r="E55" s="19"/>
      <c r="F55" s="19"/>
      <c r="G55" s="19"/>
      <c r="H55" s="19"/>
      <c r="I55" s="19"/>
      <c r="J55" s="19"/>
      <c r="K55" s="19"/>
      <c r="L55" s="19"/>
      <c r="M55" s="19"/>
      <c r="N55" s="19"/>
      <c r="O55" s="19"/>
      <c r="P55" s="19"/>
      <c r="Q55" s="19"/>
      <c r="R55" s="19"/>
      <c r="S55" s="19"/>
      <c r="T55" s="19"/>
      <c r="U55" s="19"/>
      <c r="V55" s="19"/>
      <c r="W55" s="19"/>
      <c r="X55" s="19"/>
      <c r="Y55" s="19"/>
      <c r="Z55" s="19"/>
      <c r="AA55" s="19"/>
      <c r="AB55" s="19"/>
    </row>
    <row r="56" spans="1:28" ht="27" customHeight="1">
      <c r="A56" s="19"/>
      <c r="B56" s="222"/>
      <c r="C56" s="31" t="s">
        <v>195</v>
      </c>
      <c r="D56" s="41">
        <v>0.37</v>
      </c>
      <c r="E56" s="124" t="s">
        <v>196</v>
      </c>
      <c r="F56" s="19"/>
      <c r="G56" s="19"/>
      <c r="H56" s="19"/>
      <c r="I56" s="19"/>
      <c r="J56" s="19"/>
      <c r="K56" s="19"/>
      <c r="L56" s="19"/>
      <c r="M56" s="19"/>
      <c r="N56" s="19"/>
      <c r="O56" s="19"/>
      <c r="P56" s="19"/>
      <c r="Q56" s="19"/>
      <c r="R56" s="19"/>
      <c r="S56" s="19"/>
      <c r="T56" s="19"/>
      <c r="U56" s="19"/>
      <c r="V56" s="19"/>
      <c r="W56" s="19"/>
      <c r="X56" s="19"/>
      <c r="Y56" s="19"/>
      <c r="Z56" s="19"/>
      <c r="AA56" s="19"/>
      <c r="AB56" s="19"/>
    </row>
    <row r="57" spans="1:28" ht="27" customHeight="1">
      <c r="A57" s="19"/>
      <c r="B57" s="222"/>
      <c r="C57" s="31" t="s">
        <v>197</v>
      </c>
      <c r="D57" s="41">
        <v>0.04</v>
      </c>
      <c r="E57" s="124" t="s">
        <v>198</v>
      </c>
      <c r="F57" s="19"/>
      <c r="G57" s="19"/>
      <c r="H57" s="19"/>
      <c r="I57" s="19"/>
      <c r="J57" s="19"/>
      <c r="K57" s="19"/>
      <c r="L57" s="19"/>
      <c r="M57" s="19"/>
      <c r="N57" s="19"/>
      <c r="O57" s="19"/>
      <c r="P57" s="19"/>
      <c r="Q57" s="19"/>
      <c r="R57" s="19"/>
      <c r="S57" s="19"/>
      <c r="T57" s="19"/>
      <c r="U57" s="19"/>
      <c r="V57" s="19"/>
      <c r="W57" s="19"/>
      <c r="X57" s="19"/>
      <c r="Y57" s="19"/>
      <c r="Z57" s="19"/>
      <c r="AA57" s="19"/>
      <c r="AB57" s="19"/>
    </row>
    <row r="58" spans="1:28" ht="27" customHeight="1">
      <c r="A58" s="19"/>
      <c r="B58" s="222"/>
      <c r="C58" s="31" t="s">
        <v>199</v>
      </c>
      <c r="D58" s="27">
        <v>6</v>
      </c>
      <c r="E58" s="124" t="s">
        <v>200</v>
      </c>
      <c r="F58" s="19"/>
      <c r="G58" s="19"/>
      <c r="H58" s="19"/>
      <c r="I58" s="19"/>
      <c r="J58" s="19"/>
      <c r="K58" s="19"/>
      <c r="L58" s="19"/>
      <c r="M58" s="19"/>
      <c r="N58" s="19"/>
      <c r="O58" s="19"/>
      <c r="P58" s="19"/>
      <c r="Q58" s="19"/>
      <c r="R58" s="19"/>
      <c r="S58" s="19"/>
      <c r="T58" s="19"/>
      <c r="U58" s="19"/>
      <c r="V58" s="19"/>
      <c r="W58" s="19"/>
      <c r="X58" s="19"/>
      <c r="Y58" s="19"/>
      <c r="Z58" s="19"/>
      <c r="AA58" s="19"/>
      <c r="AB58" s="19"/>
    </row>
    <row r="59" spans="1:28" ht="27" customHeight="1">
      <c r="A59" s="19"/>
      <c r="B59" s="222"/>
      <c r="C59" s="31" t="s">
        <v>201</v>
      </c>
      <c r="D59" s="41">
        <v>0.28000000000000003</v>
      </c>
      <c r="E59" s="124" t="s">
        <v>202</v>
      </c>
      <c r="F59" s="19"/>
      <c r="G59" s="19"/>
      <c r="H59" s="19"/>
      <c r="I59" s="19"/>
      <c r="J59" s="19"/>
      <c r="K59" s="19"/>
      <c r="L59" s="19"/>
      <c r="M59" s="19"/>
      <c r="N59" s="19"/>
      <c r="O59" s="19"/>
      <c r="P59" s="19"/>
      <c r="Q59" s="19"/>
      <c r="R59" s="19"/>
      <c r="S59" s="19"/>
      <c r="T59" s="19"/>
      <c r="U59" s="19"/>
      <c r="V59" s="19"/>
      <c r="W59" s="19"/>
      <c r="X59" s="19"/>
      <c r="Y59" s="19"/>
      <c r="Z59" s="19"/>
      <c r="AA59" s="19"/>
      <c r="AB59" s="19"/>
    </row>
    <row r="60" spans="1:28" ht="14.2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28" ht="14.25" customHeight="1">
      <c r="A61" s="19"/>
      <c r="B61" s="31"/>
      <c r="C61" s="31"/>
      <c r="D61" s="30"/>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28" ht="14.25" customHeight="1">
      <c r="A62" s="19"/>
      <c r="B62" s="181" t="s">
        <v>203</v>
      </c>
      <c r="C62" s="30"/>
      <c r="D62" s="198" t="s">
        <v>204</v>
      </c>
      <c r="E62" s="222"/>
      <c r="F62" s="222"/>
      <c r="G62" s="126" t="s">
        <v>205</v>
      </c>
      <c r="H62" s="19"/>
      <c r="I62" s="19"/>
      <c r="J62" s="19"/>
      <c r="K62" s="19"/>
      <c r="L62" s="19"/>
      <c r="M62" s="19"/>
      <c r="N62" s="19"/>
      <c r="O62" s="19"/>
      <c r="P62" s="19"/>
      <c r="Q62" s="19"/>
      <c r="R62" s="19"/>
      <c r="S62" s="19"/>
      <c r="T62" s="19"/>
      <c r="U62" s="19"/>
      <c r="V62" s="19"/>
      <c r="W62" s="19"/>
      <c r="X62" s="19"/>
      <c r="Y62" s="19"/>
      <c r="Z62" s="19"/>
      <c r="AA62" s="19"/>
      <c r="AB62" s="19"/>
    </row>
    <row r="63" spans="1:28" ht="15" customHeight="1">
      <c r="A63" s="19"/>
      <c r="B63" s="222"/>
      <c r="C63" s="42" t="s">
        <v>206</v>
      </c>
      <c r="D63" s="19"/>
      <c r="E63" s="19"/>
      <c r="F63" s="19"/>
      <c r="G63" s="199" t="s">
        <v>207</v>
      </c>
      <c r="H63" s="19"/>
      <c r="I63" s="19"/>
      <c r="J63" s="19"/>
      <c r="K63" s="19"/>
      <c r="L63" s="19"/>
      <c r="M63" s="19"/>
      <c r="N63" s="19"/>
      <c r="O63" s="19"/>
      <c r="P63" s="19"/>
      <c r="Q63" s="19"/>
      <c r="R63" s="19"/>
      <c r="S63" s="19"/>
      <c r="T63" s="19"/>
      <c r="U63" s="19"/>
      <c r="V63" s="19"/>
      <c r="W63" s="19"/>
      <c r="X63" s="19"/>
      <c r="Y63" s="19"/>
      <c r="Z63" s="19"/>
      <c r="AA63" s="19"/>
      <c r="AB63" s="19"/>
    </row>
    <row r="64" spans="1:28" ht="44.25" customHeight="1">
      <c r="A64" s="19"/>
      <c r="B64" s="222"/>
      <c r="C64" s="43" t="s">
        <v>208</v>
      </c>
      <c r="D64" s="195" t="s">
        <v>209</v>
      </c>
      <c r="E64" s="235"/>
      <c r="F64" s="235"/>
      <c r="G64" s="222"/>
      <c r="H64" s="19"/>
      <c r="I64" s="19"/>
      <c r="J64" s="19"/>
      <c r="K64" s="19"/>
      <c r="L64" s="19"/>
      <c r="M64" s="19"/>
      <c r="N64" s="19"/>
      <c r="O64" s="19"/>
      <c r="P64" s="19"/>
      <c r="Q64" s="19"/>
      <c r="R64" s="19"/>
      <c r="S64" s="19"/>
      <c r="T64" s="19"/>
      <c r="U64" s="19"/>
      <c r="V64" s="19"/>
      <c r="W64" s="19"/>
      <c r="X64" s="19"/>
      <c r="Y64" s="19"/>
      <c r="Z64" s="19"/>
      <c r="AA64" s="19"/>
      <c r="AB64" s="19"/>
    </row>
    <row r="65" spans="1:28" ht="44.25" customHeight="1">
      <c r="A65" s="19"/>
      <c r="B65" s="222"/>
      <c r="C65" s="43" t="s">
        <v>210</v>
      </c>
      <c r="D65" s="195" t="s">
        <v>211</v>
      </c>
      <c r="E65" s="235"/>
      <c r="F65" s="235"/>
      <c r="G65" s="222"/>
      <c r="H65" s="19"/>
      <c r="I65" s="19"/>
      <c r="J65" s="19"/>
      <c r="K65" s="19"/>
      <c r="L65" s="19"/>
      <c r="M65" s="19"/>
      <c r="N65" s="19"/>
      <c r="O65" s="19"/>
      <c r="P65" s="19"/>
      <c r="Q65" s="19"/>
      <c r="R65" s="19"/>
      <c r="S65" s="19"/>
      <c r="T65" s="19"/>
      <c r="U65" s="19"/>
      <c r="V65" s="19"/>
      <c r="W65" s="19"/>
      <c r="X65" s="19"/>
      <c r="Y65" s="19"/>
      <c r="Z65" s="19"/>
      <c r="AA65" s="19"/>
      <c r="AB65" s="19"/>
    </row>
    <row r="66" spans="1:28" ht="44.25" customHeight="1">
      <c r="A66" s="19"/>
      <c r="B66" s="222"/>
      <c r="C66" s="43" t="s">
        <v>212</v>
      </c>
      <c r="D66" s="195" t="s">
        <v>213</v>
      </c>
      <c r="E66" s="235"/>
      <c r="F66" s="235"/>
      <c r="G66" s="222"/>
      <c r="H66" s="19"/>
      <c r="I66" s="19"/>
      <c r="J66" s="19"/>
      <c r="K66" s="19"/>
      <c r="L66" s="19"/>
      <c r="M66" s="19"/>
      <c r="N66" s="19"/>
      <c r="O66" s="19"/>
      <c r="P66" s="19"/>
      <c r="Q66" s="19"/>
      <c r="R66" s="19"/>
      <c r="S66" s="19"/>
      <c r="T66" s="19"/>
      <c r="U66" s="19"/>
      <c r="V66" s="19"/>
      <c r="W66" s="19"/>
      <c r="X66" s="19"/>
      <c r="Y66" s="19"/>
      <c r="Z66" s="19"/>
      <c r="AA66" s="19"/>
      <c r="AB66" s="19"/>
    </row>
    <row r="67" spans="1:28" ht="44.25" customHeight="1">
      <c r="A67" s="19"/>
      <c r="B67" s="222"/>
      <c r="C67" s="43" t="s">
        <v>214</v>
      </c>
      <c r="D67" s="195" t="s">
        <v>215</v>
      </c>
      <c r="E67" s="235"/>
      <c r="F67" s="235"/>
      <c r="G67" s="222"/>
      <c r="H67" s="19"/>
      <c r="I67" s="19"/>
      <c r="J67" s="19"/>
      <c r="K67" s="19"/>
      <c r="L67" s="19"/>
      <c r="M67" s="19"/>
      <c r="N67" s="19"/>
      <c r="O67" s="19"/>
      <c r="P67" s="19"/>
      <c r="Q67" s="19"/>
      <c r="R67" s="19"/>
      <c r="S67" s="19"/>
      <c r="T67" s="19"/>
      <c r="U67" s="19"/>
      <c r="V67" s="19"/>
      <c r="W67" s="19"/>
      <c r="X67" s="19"/>
      <c r="Y67" s="19"/>
      <c r="Z67" s="19"/>
      <c r="AA67" s="19"/>
      <c r="AB67" s="19"/>
    </row>
    <row r="68" spans="1:28" ht="44.25" customHeight="1">
      <c r="A68" s="19"/>
      <c r="B68" s="222"/>
      <c r="C68" s="43" t="s">
        <v>216</v>
      </c>
      <c r="D68" s="195" t="s">
        <v>217</v>
      </c>
      <c r="E68" s="235"/>
      <c r="F68" s="235"/>
      <c r="G68" s="222"/>
      <c r="H68" s="19"/>
      <c r="I68" s="19"/>
      <c r="J68" s="19"/>
      <c r="K68" s="19"/>
      <c r="L68" s="19"/>
      <c r="M68" s="19"/>
      <c r="N68" s="19"/>
      <c r="O68" s="19"/>
      <c r="P68" s="19"/>
      <c r="Q68" s="19"/>
      <c r="R68" s="19"/>
      <c r="S68" s="19"/>
      <c r="T68" s="19"/>
      <c r="U68" s="19"/>
      <c r="V68" s="19"/>
      <c r="W68" s="19"/>
      <c r="X68" s="19"/>
      <c r="Y68" s="19"/>
      <c r="Z68" s="19"/>
      <c r="AA68" s="19"/>
      <c r="AB68" s="19"/>
    </row>
    <row r="69" spans="1:28" ht="44.25" customHeight="1">
      <c r="A69" s="19"/>
      <c r="B69" s="222"/>
      <c r="C69" s="43"/>
      <c r="D69" s="184"/>
      <c r="E69" s="235"/>
      <c r="F69" s="235"/>
      <c r="G69" s="222"/>
      <c r="H69" s="19"/>
      <c r="I69" s="19"/>
      <c r="J69" s="19"/>
      <c r="K69" s="19"/>
      <c r="L69" s="19"/>
      <c r="M69" s="19"/>
      <c r="N69" s="19"/>
      <c r="O69" s="19"/>
      <c r="P69" s="19"/>
      <c r="Q69" s="19"/>
      <c r="R69" s="19"/>
      <c r="S69" s="19"/>
      <c r="T69" s="19"/>
      <c r="U69" s="19"/>
      <c r="V69" s="19"/>
      <c r="W69" s="19"/>
      <c r="X69" s="19"/>
      <c r="Y69" s="19"/>
      <c r="Z69" s="19"/>
      <c r="AA69" s="19"/>
      <c r="AB69" s="19"/>
    </row>
    <row r="70" spans="1:28" ht="44.25" customHeight="1">
      <c r="A70" s="19"/>
      <c r="B70" s="222"/>
      <c r="C70" s="43"/>
      <c r="D70" s="184"/>
      <c r="E70" s="235"/>
      <c r="F70" s="235"/>
      <c r="G70" s="222"/>
      <c r="H70" s="19"/>
      <c r="I70" s="19"/>
      <c r="J70" s="19"/>
      <c r="K70" s="19"/>
      <c r="L70" s="19"/>
      <c r="M70" s="19"/>
      <c r="N70" s="19"/>
      <c r="O70" s="19"/>
      <c r="P70" s="19"/>
      <c r="Q70" s="19"/>
      <c r="R70" s="19"/>
      <c r="S70" s="19"/>
      <c r="T70" s="19"/>
      <c r="U70" s="19"/>
      <c r="V70" s="19"/>
      <c r="W70" s="19"/>
      <c r="X70" s="19"/>
      <c r="Y70" s="19"/>
      <c r="Z70" s="19"/>
      <c r="AA70" s="19"/>
      <c r="AB70" s="19"/>
    </row>
    <row r="71" spans="1:28" ht="44.25" customHeight="1">
      <c r="A71" s="19"/>
      <c r="B71" s="222"/>
      <c r="C71" s="44"/>
      <c r="D71" s="200"/>
      <c r="E71" s="236"/>
      <c r="F71" s="236"/>
      <c r="G71" s="222"/>
      <c r="H71" s="19"/>
      <c r="I71" s="19"/>
      <c r="J71" s="19"/>
      <c r="K71" s="19"/>
      <c r="L71" s="19"/>
      <c r="M71" s="19"/>
      <c r="N71" s="19"/>
      <c r="O71" s="19"/>
      <c r="P71" s="19"/>
      <c r="Q71" s="19"/>
      <c r="R71" s="19"/>
      <c r="S71" s="19"/>
      <c r="T71" s="19"/>
      <c r="U71" s="19"/>
      <c r="V71" s="19"/>
      <c r="W71" s="19"/>
      <c r="X71" s="19"/>
      <c r="Y71" s="19"/>
      <c r="Z71" s="19"/>
      <c r="AA71" s="19"/>
      <c r="AB71" s="19"/>
    </row>
    <row r="72" spans="1:28" ht="13.5" customHeight="1">
      <c r="A72" s="19"/>
      <c r="B72" s="237"/>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row>
    <row r="73" spans="1:28" ht="14.25" customHeight="1">
      <c r="A73" s="124"/>
      <c r="B73" s="45"/>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row>
    <row r="74" spans="1:28" ht="14.25" customHeight="1">
      <c r="A74" s="124"/>
      <c r="B74" s="127"/>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row>
    <row r="75" spans="1:28" ht="14.25" customHeight="1">
      <c r="A75" s="19"/>
      <c r="B75" s="178" t="s">
        <v>218</v>
      </c>
      <c r="C75" s="46" t="s">
        <v>219</v>
      </c>
      <c r="D75" s="19"/>
      <c r="E75" s="19"/>
      <c r="F75" s="19"/>
      <c r="G75" s="19"/>
      <c r="H75" s="19"/>
      <c r="I75" s="19"/>
      <c r="J75" s="19"/>
      <c r="K75" s="19"/>
      <c r="L75" s="19"/>
      <c r="M75" s="19"/>
      <c r="N75" s="19"/>
      <c r="O75" s="19"/>
      <c r="P75" s="19"/>
      <c r="Q75" s="19"/>
      <c r="R75" s="19"/>
      <c r="S75" s="19"/>
      <c r="T75" s="19"/>
      <c r="U75" s="19"/>
      <c r="V75" s="19"/>
      <c r="W75" s="19"/>
      <c r="X75" s="19"/>
      <c r="Y75" s="19"/>
      <c r="Z75" s="19"/>
      <c r="AA75" s="19"/>
      <c r="AB75" s="19"/>
    </row>
    <row r="76" spans="1:28" ht="14.25" customHeight="1">
      <c r="A76" s="19"/>
      <c r="B76" s="222"/>
      <c r="C76" s="33"/>
      <c r="D76" s="47" t="s">
        <v>220</v>
      </c>
      <c r="E76" s="126" t="s">
        <v>221</v>
      </c>
      <c r="F76" s="126" t="s">
        <v>222</v>
      </c>
      <c r="G76" s="19"/>
      <c r="H76" s="19"/>
      <c r="I76" s="19"/>
      <c r="J76" s="19"/>
      <c r="K76" s="19"/>
      <c r="L76" s="19"/>
      <c r="M76" s="19"/>
      <c r="N76" s="19"/>
      <c r="O76" s="19"/>
      <c r="P76" s="19"/>
      <c r="Q76" s="19"/>
      <c r="R76" s="19"/>
      <c r="S76" s="19"/>
      <c r="T76" s="19"/>
      <c r="U76" s="19"/>
      <c r="V76" s="19"/>
      <c r="W76" s="19"/>
      <c r="X76" s="19"/>
      <c r="Y76" s="19"/>
      <c r="Z76" s="19"/>
      <c r="AA76" s="19"/>
      <c r="AB76" s="19"/>
    </row>
    <row r="77" spans="1:28" ht="21.75" customHeight="1">
      <c r="A77" s="19"/>
      <c r="B77" s="222"/>
      <c r="C77" s="48" t="s">
        <v>223</v>
      </c>
      <c r="D77" s="27">
        <v>64</v>
      </c>
      <c r="E77" s="27">
        <v>36</v>
      </c>
      <c r="F77" s="27"/>
      <c r="G77" s="49" t="s">
        <v>224</v>
      </c>
      <c r="H77" s="124" t="s">
        <v>225</v>
      </c>
      <c r="I77" s="124"/>
      <c r="J77" s="19"/>
      <c r="K77" s="19"/>
      <c r="L77" s="19"/>
      <c r="M77" s="19"/>
      <c r="N77" s="19"/>
      <c r="O77" s="19"/>
      <c r="P77" s="19"/>
      <c r="Q77" s="19"/>
      <c r="R77" s="19"/>
      <c r="S77" s="19"/>
      <c r="T77" s="19"/>
      <c r="U77" s="19"/>
      <c r="V77" s="19"/>
      <c r="W77" s="19"/>
      <c r="X77" s="19"/>
      <c r="Y77" s="19"/>
      <c r="Z77" s="19"/>
      <c r="AA77" s="19"/>
      <c r="AB77" s="19"/>
    </row>
    <row r="78" spans="1:28" ht="21.75" customHeight="1">
      <c r="A78" s="19"/>
      <c r="B78" s="222"/>
      <c r="C78" s="48" t="s">
        <v>226</v>
      </c>
      <c r="D78" s="27">
        <v>75</v>
      </c>
      <c r="E78" s="27">
        <v>25</v>
      </c>
      <c r="F78" s="27"/>
      <c r="G78" s="49" t="s">
        <v>224</v>
      </c>
      <c r="H78" s="124" t="s">
        <v>227</v>
      </c>
      <c r="I78" s="124"/>
      <c r="J78" s="19"/>
      <c r="K78" s="19"/>
      <c r="L78" s="19"/>
      <c r="M78" s="19"/>
      <c r="N78" s="19"/>
      <c r="O78" s="19"/>
      <c r="P78" s="19"/>
      <c r="Q78" s="19"/>
      <c r="R78" s="19"/>
      <c r="S78" s="19"/>
      <c r="T78" s="19"/>
      <c r="U78" s="19"/>
      <c r="V78" s="19"/>
      <c r="W78" s="19"/>
      <c r="X78" s="19"/>
      <c r="Y78" s="19"/>
      <c r="Z78" s="19"/>
      <c r="AA78" s="19"/>
      <c r="AB78" s="19"/>
    </row>
    <row r="79" spans="1:28" ht="21.75" customHeight="1">
      <c r="A79" s="19"/>
      <c r="B79" s="222"/>
      <c r="C79" s="48" t="s">
        <v>228</v>
      </c>
      <c r="D79" s="27">
        <v>49</v>
      </c>
      <c r="E79" s="27">
        <v>51</v>
      </c>
      <c r="F79" s="27"/>
      <c r="G79" s="49" t="s">
        <v>224</v>
      </c>
      <c r="H79" s="124" t="s">
        <v>229</v>
      </c>
      <c r="I79" s="124"/>
      <c r="J79" s="19"/>
      <c r="K79" s="19"/>
      <c r="L79" s="19"/>
      <c r="M79" s="19"/>
      <c r="N79" s="19"/>
      <c r="O79" s="19"/>
      <c r="P79" s="19"/>
      <c r="Q79" s="19"/>
      <c r="R79" s="19"/>
      <c r="S79" s="19"/>
      <c r="T79" s="19"/>
      <c r="U79" s="19"/>
      <c r="V79" s="19"/>
      <c r="W79" s="19"/>
      <c r="X79" s="19"/>
      <c r="Y79" s="19"/>
      <c r="Z79" s="19"/>
      <c r="AA79" s="19"/>
      <c r="AB79" s="19"/>
    </row>
    <row r="80" spans="1:28" ht="21.75" customHeight="1">
      <c r="A80" s="19"/>
      <c r="B80" s="222"/>
      <c r="C80" s="48" t="s">
        <v>230</v>
      </c>
      <c r="D80" s="27">
        <v>50</v>
      </c>
      <c r="E80" s="27">
        <v>50</v>
      </c>
      <c r="F80" s="27"/>
      <c r="G80" s="49" t="s">
        <v>224</v>
      </c>
      <c r="H80" s="124" t="s">
        <v>231</v>
      </c>
      <c r="I80" s="124"/>
      <c r="J80" s="19"/>
      <c r="K80" s="19"/>
      <c r="L80" s="19"/>
      <c r="M80" s="19"/>
      <c r="N80" s="19"/>
      <c r="O80" s="19"/>
      <c r="P80" s="19"/>
      <c r="Q80" s="19"/>
      <c r="R80" s="19"/>
      <c r="S80" s="19"/>
      <c r="T80" s="19"/>
      <c r="U80" s="19"/>
      <c r="V80" s="19"/>
      <c r="W80" s="19"/>
      <c r="X80" s="19"/>
      <c r="Y80" s="19"/>
      <c r="Z80" s="19"/>
      <c r="AA80" s="19"/>
      <c r="AB80" s="19"/>
    </row>
    <row r="81" spans="1:28" ht="21.75" customHeight="1">
      <c r="A81" s="19"/>
      <c r="B81" s="222"/>
      <c r="C81" s="48" t="s">
        <v>232</v>
      </c>
      <c r="D81" s="27">
        <v>46</v>
      </c>
      <c r="E81" s="27">
        <v>54</v>
      </c>
      <c r="F81" s="27"/>
      <c r="G81" s="49" t="s">
        <v>224</v>
      </c>
      <c r="H81" s="124" t="s">
        <v>233</v>
      </c>
      <c r="I81" s="124"/>
      <c r="J81" s="19"/>
      <c r="K81" s="19"/>
      <c r="L81" s="19"/>
      <c r="M81" s="19"/>
      <c r="N81" s="19"/>
      <c r="O81" s="19"/>
      <c r="P81" s="19"/>
      <c r="Q81" s="19"/>
      <c r="R81" s="19"/>
      <c r="S81" s="19"/>
      <c r="T81" s="19"/>
      <c r="U81" s="19"/>
      <c r="V81" s="19"/>
      <c r="W81" s="19"/>
      <c r="X81" s="19"/>
      <c r="Y81" s="19"/>
      <c r="Z81" s="19"/>
      <c r="AA81" s="19"/>
      <c r="AB81" s="19"/>
    </row>
    <row r="82" spans="1:28" ht="21.75" customHeight="1">
      <c r="A82" s="19"/>
      <c r="B82" s="222"/>
      <c r="C82" s="48" t="s">
        <v>234</v>
      </c>
      <c r="D82" s="27">
        <v>48</v>
      </c>
      <c r="E82" s="27">
        <v>51</v>
      </c>
      <c r="F82" s="27">
        <v>1</v>
      </c>
      <c r="G82" s="49" t="s">
        <v>224</v>
      </c>
      <c r="H82" s="124" t="s">
        <v>235</v>
      </c>
      <c r="I82" s="124"/>
      <c r="J82" s="19"/>
      <c r="K82" s="19"/>
      <c r="L82" s="19"/>
      <c r="M82" s="19"/>
      <c r="N82" s="19"/>
      <c r="O82" s="19"/>
      <c r="P82" s="19"/>
      <c r="Q82" s="19"/>
      <c r="R82" s="19"/>
      <c r="S82" s="19"/>
      <c r="T82" s="19"/>
      <c r="U82" s="19"/>
      <c r="V82" s="19"/>
      <c r="W82" s="19"/>
      <c r="X82" s="19"/>
      <c r="Y82" s="19"/>
      <c r="Z82" s="19"/>
      <c r="AA82" s="19"/>
      <c r="AB82" s="19"/>
    </row>
    <row r="83" spans="1:28" ht="21.75" customHeight="1">
      <c r="A83" s="19"/>
      <c r="B83" s="222"/>
      <c r="C83" s="48" t="s">
        <v>236</v>
      </c>
      <c r="D83" s="50">
        <v>46</v>
      </c>
      <c r="E83" s="50">
        <v>39</v>
      </c>
      <c r="F83" s="50">
        <v>15</v>
      </c>
      <c r="G83" s="49" t="s">
        <v>224</v>
      </c>
      <c r="H83" s="124" t="s">
        <v>237</v>
      </c>
      <c r="I83" s="124"/>
      <c r="J83" s="19"/>
      <c r="K83" s="19"/>
      <c r="L83" s="19"/>
      <c r="M83" s="19"/>
      <c r="N83" s="19"/>
      <c r="O83" s="19"/>
      <c r="P83" s="19"/>
      <c r="Q83" s="19"/>
      <c r="R83" s="19"/>
      <c r="S83" s="19"/>
      <c r="T83" s="19"/>
      <c r="U83" s="19"/>
      <c r="V83" s="19"/>
      <c r="W83" s="19"/>
      <c r="X83" s="19"/>
      <c r="Y83" s="19"/>
      <c r="Z83" s="19"/>
      <c r="AA83" s="19"/>
      <c r="AB83" s="19"/>
    </row>
    <row r="84" spans="1:28" ht="14.25" customHeight="1">
      <c r="A84" s="19"/>
      <c r="B84" s="222"/>
      <c r="C84" s="19"/>
      <c r="D84" s="19"/>
      <c r="E84" s="19"/>
      <c r="F84" s="19"/>
      <c r="G84" s="51"/>
      <c r="H84" s="124"/>
      <c r="I84" s="124"/>
      <c r="J84" s="19"/>
      <c r="K84" s="19"/>
      <c r="L84" s="19"/>
      <c r="M84" s="19"/>
      <c r="N84" s="19"/>
      <c r="O84" s="19"/>
      <c r="P84" s="19"/>
      <c r="Q84" s="19"/>
      <c r="R84" s="19"/>
      <c r="S84" s="19"/>
      <c r="T84" s="19"/>
      <c r="U84" s="19"/>
      <c r="V84" s="19"/>
      <c r="W84" s="19"/>
      <c r="X84" s="19"/>
      <c r="Y84" s="19"/>
      <c r="Z84" s="19"/>
      <c r="AA84" s="19"/>
      <c r="AB84" s="19"/>
    </row>
    <row r="85" spans="1:28" ht="14.25" customHeight="1">
      <c r="A85" s="19"/>
      <c r="B85" s="222"/>
      <c r="C85" s="46" t="s">
        <v>238</v>
      </c>
      <c r="D85" s="19"/>
      <c r="E85" s="19"/>
      <c r="F85" s="19"/>
      <c r="G85" s="51"/>
      <c r="H85" s="19"/>
      <c r="I85" s="124"/>
      <c r="J85" s="19"/>
      <c r="K85" s="19"/>
      <c r="L85" s="19"/>
      <c r="M85" s="19"/>
      <c r="N85" s="19"/>
      <c r="O85" s="19"/>
      <c r="P85" s="19"/>
      <c r="Q85" s="19"/>
      <c r="R85" s="19"/>
      <c r="S85" s="19"/>
      <c r="T85" s="19"/>
      <c r="U85" s="19"/>
      <c r="V85" s="19"/>
      <c r="W85" s="19"/>
      <c r="X85" s="19"/>
      <c r="Y85" s="19"/>
      <c r="Z85" s="19"/>
      <c r="AA85" s="19"/>
      <c r="AB85" s="19"/>
    </row>
    <row r="86" spans="1:28" ht="14.25" customHeight="1">
      <c r="A86" s="19"/>
      <c r="B86" s="222"/>
      <c r="C86" s="33"/>
      <c r="D86" s="47" t="s">
        <v>220</v>
      </c>
      <c r="E86" s="126" t="s">
        <v>221</v>
      </c>
      <c r="F86" s="126" t="s">
        <v>239</v>
      </c>
      <c r="G86" s="51"/>
      <c r="H86" s="19"/>
      <c r="I86" s="19"/>
      <c r="J86" s="19"/>
      <c r="K86" s="19"/>
      <c r="L86" s="19"/>
      <c r="M86" s="19"/>
      <c r="N86" s="19"/>
      <c r="O86" s="19"/>
      <c r="P86" s="19"/>
      <c r="Q86" s="19"/>
      <c r="R86" s="19"/>
      <c r="S86" s="19"/>
      <c r="T86" s="19"/>
      <c r="U86" s="19"/>
      <c r="V86" s="19"/>
      <c r="W86" s="19"/>
      <c r="X86" s="19"/>
      <c r="Y86" s="19"/>
      <c r="Z86" s="19"/>
      <c r="AA86" s="19"/>
      <c r="AB86" s="19"/>
    </row>
    <row r="87" spans="1:28" ht="23.25" customHeight="1">
      <c r="A87" s="19"/>
      <c r="B87" s="222"/>
      <c r="C87" s="19" t="s">
        <v>240</v>
      </c>
      <c r="D87" s="27">
        <v>63</v>
      </c>
      <c r="E87" s="27">
        <v>37</v>
      </c>
      <c r="F87" s="27"/>
      <c r="G87" s="49" t="s">
        <v>224</v>
      </c>
      <c r="H87" s="124" t="s">
        <v>241</v>
      </c>
      <c r="I87" s="19"/>
      <c r="J87" s="19"/>
      <c r="K87" s="19"/>
      <c r="L87" s="19"/>
      <c r="M87" s="19"/>
      <c r="N87" s="19"/>
      <c r="O87" s="19"/>
      <c r="P87" s="19"/>
      <c r="Q87" s="19"/>
      <c r="R87" s="19"/>
      <c r="S87" s="19"/>
      <c r="T87" s="19"/>
      <c r="U87" s="19"/>
      <c r="V87" s="19"/>
      <c r="W87" s="19"/>
      <c r="X87" s="19"/>
      <c r="Y87" s="19"/>
      <c r="Z87" s="19"/>
      <c r="AA87" s="19"/>
      <c r="AB87" s="19"/>
    </row>
    <row r="88" spans="1:28" ht="23.25" customHeight="1">
      <c r="A88" s="19"/>
      <c r="B88" s="222"/>
      <c r="C88" s="19" t="s">
        <v>242</v>
      </c>
      <c r="D88" s="27">
        <v>90</v>
      </c>
      <c r="E88" s="27">
        <v>10</v>
      </c>
      <c r="F88" s="27"/>
      <c r="G88" s="49" t="s">
        <v>224</v>
      </c>
      <c r="H88" s="124" t="s">
        <v>243</v>
      </c>
      <c r="I88" s="19"/>
      <c r="J88" s="19"/>
      <c r="K88" s="19"/>
      <c r="L88" s="19"/>
      <c r="M88" s="19"/>
      <c r="N88" s="19"/>
      <c r="O88" s="19"/>
      <c r="P88" s="19"/>
      <c r="Q88" s="19"/>
      <c r="R88" s="19"/>
      <c r="S88" s="19"/>
      <c r="T88" s="19"/>
      <c r="U88" s="19"/>
      <c r="V88" s="19"/>
      <c r="W88" s="19"/>
      <c r="X88" s="19"/>
      <c r="Y88" s="19"/>
      <c r="Z88" s="19"/>
      <c r="AA88" s="19"/>
      <c r="AB88" s="19"/>
    </row>
    <row r="89" spans="1:28" ht="23.25" customHeight="1">
      <c r="A89" s="19"/>
      <c r="B89" s="222"/>
      <c r="C89" s="19" t="s">
        <v>244</v>
      </c>
      <c r="D89" s="27">
        <v>39</v>
      </c>
      <c r="E89" s="27">
        <v>61</v>
      </c>
      <c r="F89" s="27"/>
      <c r="G89" s="49" t="s">
        <v>224</v>
      </c>
      <c r="H89" s="124" t="s">
        <v>245</v>
      </c>
      <c r="I89" s="19"/>
      <c r="J89" s="19"/>
      <c r="K89" s="19"/>
      <c r="L89" s="19"/>
      <c r="M89" s="19"/>
      <c r="N89" s="19"/>
      <c r="O89" s="19"/>
      <c r="P89" s="19"/>
      <c r="Q89" s="19"/>
      <c r="R89" s="19"/>
      <c r="S89" s="19"/>
      <c r="T89" s="19"/>
      <c r="U89" s="19"/>
      <c r="V89" s="19"/>
      <c r="W89" s="19"/>
      <c r="X89" s="19"/>
      <c r="Y89" s="19"/>
      <c r="Z89" s="19"/>
      <c r="AA89" s="19"/>
      <c r="AB89" s="19"/>
    </row>
    <row r="90" spans="1:28" ht="23.25" customHeight="1">
      <c r="A90" s="19"/>
      <c r="B90" s="222"/>
      <c r="C90" s="19" t="s">
        <v>246</v>
      </c>
      <c r="D90" s="27">
        <v>28</v>
      </c>
      <c r="E90" s="27">
        <v>71</v>
      </c>
      <c r="F90" s="27"/>
      <c r="G90" s="49" t="s">
        <v>224</v>
      </c>
      <c r="H90" s="124" t="s">
        <v>247</v>
      </c>
      <c r="I90" s="19"/>
      <c r="J90" s="19"/>
      <c r="K90" s="19"/>
      <c r="L90" s="19"/>
      <c r="M90" s="19"/>
      <c r="N90" s="19"/>
      <c r="O90" s="19"/>
      <c r="P90" s="19"/>
      <c r="Q90" s="19"/>
      <c r="R90" s="19"/>
      <c r="S90" s="19"/>
      <c r="T90" s="19"/>
      <c r="U90" s="19"/>
      <c r="V90" s="19"/>
      <c r="W90" s="19"/>
      <c r="X90" s="19"/>
      <c r="Y90" s="19"/>
      <c r="Z90" s="19"/>
      <c r="AA90" s="19"/>
      <c r="AB90" s="19"/>
    </row>
    <row r="91" spans="1:28" ht="23.25" customHeight="1">
      <c r="A91" s="19"/>
      <c r="B91" s="222"/>
      <c r="C91" s="19" t="s">
        <v>248</v>
      </c>
      <c r="D91" s="27">
        <v>19</v>
      </c>
      <c r="E91" s="27">
        <v>81</v>
      </c>
      <c r="F91" s="27"/>
      <c r="G91" s="49" t="s">
        <v>224</v>
      </c>
      <c r="H91" s="124" t="s">
        <v>249</v>
      </c>
      <c r="I91" s="19"/>
      <c r="J91" s="19"/>
      <c r="K91" s="19"/>
      <c r="L91" s="19"/>
      <c r="M91" s="19"/>
      <c r="N91" s="19"/>
      <c r="O91" s="19"/>
      <c r="P91" s="19"/>
      <c r="Q91" s="19"/>
      <c r="R91" s="19"/>
      <c r="S91" s="19"/>
      <c r="T91" s="19"/>
      <c r="U91" s="19"/>
      <c r="V91" s="19"/>
      <c r="W91" s="19"/>
      <c r="X91" s="19"/>
      <c r="Y91" s="19"/>
      <c r="Z91" s="19"/>
      <c r="AA91" s="19"/>
      <c r="AB91" s="19"/>
    </row>
    <row r="92" spans="1:28" ht="23.25" customHeight="1">
      <c r="A92" s="19"/>
      <c r="B92" s="222"/>
      <c r="C92" s="19" t="s">
        <v>250</v>
      </c>
      <c r="D92" s="27">
        <v>23</v>
      </c>
      <c r="E92" s="27">
        <v>77</v>
      </c>
      <c r="F92" s="27"/>
      <c r="G92" s="49" t="s">
        <v>224</v>
      </c>
      <c r="H92" s="124" t="s">
        <v>251</v>
      </c>
      <c r="I92" s="19"/>
      <c r="J92" s="19"/>
      <c r="K92" s="19"/>
      <c r="L92" s="19"/>
      <c r="M92" s="19"/>
      <c r="N92" s="19"/>
      <c r="O92" s="19"/>
      <c r="P92" s="19"/>
      <c r="Q92" s="19"/>
      <c r="R92" s="19"/>
      <c r="S92" s="19"/>
      <c r="T92" s="19"/>
      <c r="U92" s="19"/>
      <c r="V92" s="19"/>
      <c r="W92" s="19"/>
      <c r="X92" s="19"/>
      <c r="Y92" s="19"/>
      <c r="Z92" s="19"/>
      <c r="AA92" s="19"/>
      <c r="AB92" s="19"/>
    </row>
    <row r="93" spans="1:28" ht="23.25" customHeight="1">
      <c r="A93" s="19"/>
      <c r="B93" s="222"/>
      <c r="C93" s="19" t="s">
        <v>252</v>
      </c>
      <c r="D93" s="27">
        <v>24</v>
      </c>
      <c r="E93" s="27">
        <v>76</v>
      </c>
      <c r="F93" s="27"/>
      <c r="G93" s="49" t="s">
        <v>224</v>
      </c>
      <c r="H93" s="124" t="s">
        <v>253</v>
      </c>
      <c r="I93" s="19"/>
      <c r="J93" s="19"/>
      <c r="K93" s="19"/>
      <c r="L93" s="19"/>
      <c r="M93" s="19"/>
      <c r="N93" s="19"/>
      <c r="O93" s="19"/>
      <c r="P93" s="19"/>
      <c r="Q93" s="19"/>
      <c r="R93" s="19"/>
      <c r="S93" s="19"/>
      <c r="T93" s="19"/>
      <c r="U93" s="19"/>
      <c r="V93" s="19"/>
      <c r="W93" s="19"/>
      <c r="X93" s="19"/>
      <c r="Y93" s="19"/>
      <c r="Z93" s="19"/>
      <c r="AA93" s="19"/>
      <c r="AB93" s="19"/>
    </row>
    <row r="94" spans="1:28" ht="23.25" customHeight="1">
      <c r="A94" s="19"/>
      <c r="B94" s="222"/>
      <c r="C94" s="19" t="s">
        <v>254</v>
      </c>
      <c r="D94" s="27">
        <v>17</v>
      </c>
      <c r="E94" s="27">
        <v>83</v>
      </c>
      <c r="F94" s="27"/>
      <c r="G94" s="49" t="s">
        <v>224</v>
      </c>
      <c r="H94" s="124" t="s">
        <v>255</v>
      </c>
      <c r="I94" s="19"/>
      <c r="J94" s="19"/>
      <c r="K94" s="19"/>
      <c r="L94" s="19"/>
      <c r="M94" s="19"/>
      <c r="N94" s="19"/>
      <c r="O94" s="19"/>
      <c r="P94" s="19"/>
      <c r="Q94" s="19"/>
      <c r="R94" s="19"/>
      <c r="S94" s="19"/>
      <c r="T94" s="19"/>
      <c r="U94" s="19"/>
      <c r="V94" s="19"/>
      <c r="W94" s="19"/>
      <c r="X94" s="19"/>
      <c r="Y94" s="19"/>
      <c r="Z94" s="19"/>
      <c r="AA94" s="19"/>
      <c r="AB94" s="19"/>
    </row>
    <row r="95" spans="1:28" ht="14.25" customHeight="1">
      <c r="A95" s="19"/>
      <c r="B95" s="22"/>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row>
    <row r="96" spans="1:28" ht="14.25" customHeight="1">
      <c r="A96" s="20"/>
      <c r="B96" s="20"/>
      <c r="C96" s="21"/>
      <c r="D96" s="21"/>
      <c r="E96" s="21"/>
      <c r="F96" s="21"/>
      <c r="G96" s="21"/>
      <c r="H96" s="21"/>
      <c r="I96" s="21"/>
      <c r="J96" s="21"/>
      <c r="K96" s="19"/>
      <c r="L96" s="19"/>
      <c r="M96" s="19"/>
      <c r="N96" s="19"/>
      <c r="O96" s="19"/>
      <c r="P96" s="19"/>
      <c r="Q96" s="19"/>
      <c r="R96" s="19"/>
      <c r="S96" s="19"/>
      <c r="T96" s="19"/>
      <c r="U96" s="19"/>
      <c r="V96" s="19"/>
      <c r="W96" s="19"/>
      <c r="X96" s="19"/>
      <c r="Y96" s="19"/>
      <c r="Z96" s="19"/>
      <c r="AA96" s="19"/>
      <c r="AB96" s="19"/>
    </row>
    <row r="97" spans="1:28" ht="14.25" customHeight="1">
      <c r="A97" s="22"/>
      <c r="B97" s="22"/>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row>
    <row r="98" spans="1:28" ht="14.25" customHeight="1">
      <c r="A98" s="19"/>
      <c r="B98" s="114" t="s">
        <v>256</v>
      </c>
      <c r="C98" s="115"/>
      <c r="D98" s="115"/>
      <c r="E98" s="115"/>
      <c r="F98" s="115"/>
      <c r="G98" s="115"/>
      <c r="H98" s="115"/>
      <c r="I98" s="115"/>
      <c r="J98" s="19"/>
      <c r="K98" s="19"/>
      <c r="L98" s="19"/>
      <c r="M98" s="19"/>
      <c r="N98" s="19"/>
      <c r="O98" s="19"/>
      <c r="P98" s="19"/>
      <c r="Q98" s="19"/>
      <c r="R98" s="19"/>
      <c r="S98" s="19"/>
      <c r="T98" s="19"/>
      <c r="U98" s="19"/>
      <c r="V98" s="19"/>
      <c r="W98" s="19"/>
      <c r="X98" s="19"/>
      <c r="Y98" s="19"/>
      <c r="Z98" s="19"/>
      <c r="AA98" s="19"/>
      <c r="AB98" s="19"/>
    </row>
    <row r="99" spans="1:28" ht="25.5" customHeight="1">
      <c r="A99" s="30"/>
      <c r="B99" s="52" t="s">
        <v>205</v>
      </c>
      <c r="C99" s="128" t="s">
        <v>257</v>
      </c>
      <c r="D99" s="129"/>
      <c r="E99" s="129"/>
      <c r="F99" s="129"/>
      <c r="G99" s="129"/>
      <c r="H99" s="129"/>
      <c r="I99" s="129"/>
      <c r="J99" s="30"/>
      <c r="K99" s="30"/>
      <c r="L99" s="30"/>
      <c r="M99" s="30"/>
      <c r="N99" s="30"/>
      <c r="O99" s="30"/>
      <c r="P99" s="30"/>
      <c r="Q99" s="30"/>
      <c r="R99" s="30"/>
      <c r="S99" s="30"/>
      <c r="T99" s="30"/>
      <c r="U99" s="30"/>
      <c r="V99" s="30"/>
      <c r="W99" s="30"/>
      <c r="X99" s="30"/>
      <c r="Y99" s="30"/>
      <c r="Z99" s="30"/>
      <c r="AA99" s="30"/>
      <c r="AB99" s="30"/>
    </row>
    <row r="100" spans="1:28" ht="25.5" customHeight="1">
      <c r="A100" s="30"/>
      <c r="B100" s="19"/>
      <c r="C100" s="19"/>
      <c r="D100" s="19"/>
      <c r="E100" s="19"/>
      <c r="F100" s="19"/>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31.5" customHeight="1">
      <c r="A101" s="124"/>
      <c r="B101" s="178" t="s">
        <v>258</v>
      </c>
      <c r="C101" s="130"/>
      <c r="D101" s="54" t="s">
        <v>259</v>
      </c>
      <c r="E101" s="185" t="s">
        <v>158</v>
      </c>
      <c r="F101" s="238"/>
      <c r="G101" s="238"/>
      <c r="H101" s="53"/>
      <c r="I101" s="53"/>
      <c r="J101" s="53"/>
      <c r="K101" s="53"/>
      <c r="L101" s="53"/>
      <c r="M101" s="53"/>
      <c r="N101" s="53"/>
      <c r="O101" s="53"/>
      <c r="P101" s="53"/>
      <c r="Q101" s="53"/>
      <c r="R101" s="53"/>
      <c r="S101" s="53"/>
      <c r="T101" s="53"/>
      <c r="U101" s="53"/>
      <c r="V101" s="53"/>
      <c r="W101" s="53"/>
      <c r="X101" s="53"/>
      <c r="Y101" s="53"/>
      <c r="Z101" s="53"/>
      <c r="AA101" s="53"/>
      <c r="AB101" s="53"/>
    </row>
    <row r="102" spans="1:28" ht="22.5" customHeight="1">
      <c r="A102" s="124"/>
      <c r="B102" s="237"/>
      <c r="C102" s="130" t="s">
        <v>260</v>
      </c>
      <c r="D102" s="55">
        <v>20.22</v>
      </c>
      <c r="E102" s="186" t="s">
        <v>261</v>
      </c>
      <c r="F102" s="239"/>
      <c r="G102" s="239"/>
      <c r="H102" s="131"/>
      <c r="I102" s="53"/>
      <c r="J102" s="53"/>
      <c r="K102" s="53"/>
      <c r="L102" s="53"/>
      <c r="M102" s="53"/>
      <c r="N102" s="53"/>
      <c r="O102" s="53"/>
      <c r="P102" s="53"/>
      <c r="Q102" s="53"/>
      <c r="R102" s="53"/>
      <c r="S102" s="53"/>
      <c r="T102" s="53"/>
      <c r="U102" s="53"/>
      <c r="V102" s="53"/>
      <c r="W102" s="53"/>
      <c r="X102" s="53"/>
      <c r="Y102" s="53"/>
      <c r="Z102" s="53"/>
      <c r="AA102" s="53"/>
      <c r="AB102" s="53"/>
    </row>
    <row r="103" spans="1:28" ht="12.75" customHeight="1">
      <c r="A103" s="124"/>
      <c r="B103" s="19"/>
      <c r="C103" s="19"/>
      <c r="D103" s="19"/>
      <c r="E103" s="19"/>
      <c r="F103" s="19"/>
      <c r="G103" s="19"/>
      <c r="H103" s="56"/>
      <c r="I103" s="53"/>
      <c r="J103" s="53"/>
      <c r="K103" s="53"/>
      <c r="L103" s="53"/>
      <c r="M103" s="53"/>
      <c r="N103" s="53"/>
      <c r="O103" s="53"/>
      <c r="P103" s="53"/>
      <c r="Q103" s="53"/>
      <c r="R103" s="53"/>
      <c r="S103" s="53"/>
      <c r="T103" s="53"/>
      <c r="U103" s="53"/>
      <c r="V103" s="53"/>
      <c r="W103" s="53"/>
      <c r="X103" s="53"/>
      <c r="Y103" s="53"/>
      <c r="Z103" s="53"/>
      <c r="AA103" s="53"/>
      <c r="AB103" s="53"/>
    </row>
    <row r="104" spans="1:28" ht="12.75" customHeight="1">
      <c r="A104" s="124"/>
      <c r="B104" s="19"/>
      <c r="C104" s="19"/>
      <c r="D104" s="19"/>
      <c r="E104" s="19"/>
      <c r="F104" s="19"/>
      <c r="G104" s="19"/>
      <c r="H104" s="19"/>
      <c r="I104" s="19"/>
      <c r="J104" s="19"/>
      <c r="K104" s="124"/>
      <c r="L104" s="124"/>
      <c r="M104" s="124"/>
      <c r="N104" s="124"/>
      <c r="O104" s="124"/>
      <c r="P104" s="124"/>
      <c r="Q104" s="124"/>
      <c r="R104" s="124"/>
      <c r="S104" s="124"/>
      <c r="T104" s="124"/>
      <c r="U104" s="124"/>
      <c r="V104" s="124"/>
      <c r="W104" s="124"/>
      <c r="X104" s="124"/>
      <c r="Y104" s="124"/>
      <c r="Z104" s="124"/>
      <c r="AA104" s="124"/>
      <c r="AB104" s="124"/>
    </row>
    <row r="105" spans="1:28" ht="12.75" customHeight="1">
      <c r="A105" s="124"/>
      <c r="B105" s="182" t="s">
        <v>262</v>
      </c>
      <c r="C105" s="19"/>
      <c r="D105" s="19"/>
      <c r="E105" s="19"/>
      <c r="F105" s="19"/>
      <c r="G105" s="19"/>
      <c r="H105" s="19"/>
      <c r="I105" s="19"/>
      <c r="J105" s="19"/>
      <c r="K105" s="124"/>
      <c r="L105" s="124"/>
      <c r="M105" s="124"/>
      <c r="N105" s="124"/>
      <c r="O105" s="124"/>
      <c r="P105" s="124"/>
      <c r="Q105" s="124"/>
      <c r="R105" s="124"/>
      <c r="S105" s="124"/>
      <c r="T105" s="124"/>
      <c r="U105" s="124"/>
      <c r="V105" s="124"/>
      <c r="W105" s="124"/>
      <c r="X105" s="124"/>
      <c r="Y105" s="124"/>
      <c r="Z105" s="124"/>
      <c r="AA105" s="124"/>
      <c r="AB105" s="124"/>
    </row>
    <row r="106" spans="1:28" ht="18" customHeight="1">
      <c r="A106" s="19"/>
      <c r="B106" s="222"/>
      <c r="C106" s="46" t="s">
        <v>263</v>
      </c>
      <c r="D106" s="47" t="s">
        <v>264</v>
      </c>
      <c r="E106" s="47" t="s">
        <v>265</v>
      </c>
      <c r="F106" s="132" t="s">
        <v>205</v>
      </c>
      <c r="G106" s="19"/>
      <c r="H106" s="19"/>
      <c r="I106" s="19"/>
      <c r="J106" s="19"/>
      <c r="K106" s="19"/>
      <c r="L106" s="19"/>
      <c r="M106" s="19"/>
      <c r="N106" s="19"/>
      <c r="O106" s="19"/>
      <c r="P106" s="19"/>
      <c r="Q106" s="19"/>
      <c r="R106" s="19"/>
      <c r="S106" s="19"/>
      <c r="T106" s="19"/>
      <c r="U106" s="19"/>
      <c r="V106" s="19"/>
      <c r="W106" s="19"/>
      <c r="X106" s="19"/>
      <c r="Y106" s="19"/>
      <c r="Z106" s="19"/>
      <c r="AA106" s="19"/>
      <c r="AB106" s="19"/>
    </row>
    <row r="107" spans="1:28" ht="30" customHeight="1">
      <c r="A107" s="19"/>
      <c r="B107" s="222"/>
      <c r="C107" s="30" t="s">
        <v>266</v>
      </c>
      <c r="D107" s="133">
        <v>11111</v>
      </c>
      <c r="E107" s="57">
        <f>D107/20.22</f>
        <v>549.50544015825915</v>
      </c>
      <c r="F107" s="187" t="s">
        <v>267</v>
      </c>
      <c r="G107" s="223"/>
      <c r="H107" s="223"/>
      <c r="I107" s="19"/>
      <c r="J107" s="19"/>
      <c r="K107" s="19"/>
      <c r="L107" s="19"/>
      <c r="M107" s="19"/>
      <c r="N107" s="19"/>
      <c r="O107" s="19"/>
      <c r="P107" s="19"/>
      <c r="Q107" s="19"/>
      <c r="R107" s="19"/>
      <c r="S107" s="19"/>
      <c r="T107" s="19"/>
      <c r="U107" s="19"/>
      <c r="V107" s="19"/>
      <c r="W107" s="19"/>
      <c r="X107" s="19"/>
      <c r="Y107" s="19"/>
      <c r="Z107" s="19"/>
      <c r="AA107" s="19"/>
      <c r="AB107" s="19"/>
    </row>
    <row r="108" spans="1:28" ht="30" customHeight="1">
      <c r="A108" s="19"/>
      <c r="B108" s="222"/>
      <c r="C108" s="30" t="s">
        <v>268</v>
      </c>
      <c r="D108" s="133">
        <v>5543</v>
      </c>
      <c r="E108" s="57">
        <f>D108/20.22</f>
        <v>274.13452027695354</v>
      </c>
      <c r="F108" s="223"/>
      <c r="G108" s="223"/>
      <c r="H108" s="223"/>
      <c r="I108" s="19"/>
      <c r="J108" s="19"/>
      <c r="K108" s="19"/>
      <c r="L108" s="19"/>
      <c r="M108" s="19"/>
      <c r="N108" s="19"/>
      <c r="O108" s="19"/>
      <c r="P108" s="19"/>
      <c r="Q108" s="19"/>
      <c r="R108" s="19"/>
      <c r="S108" s="19"/>
      <c r="T108" s="19"/>
      <c r="U108" s="19"/>
      <c r="V108" s="19"/>
      <c r="W108" s="19"/>
      <c r="X108" s="19"/>
      <c r="Y108" s="19"/>
      <c r="Z108" s="19"/>
      <c r="AA108" s="19"/>
      <c r="AB108" s="19"/>
    </row>
    <row r="109" spans="1:28" ht="30" customHeight="1">
      <c r="A109" s="19"/>
      <c r="B109" s="222"/>
      <c r="C109" s="30" t="s">
        <v>269</v>
      </c>
      <c r="D109" s="133">
        <v>4490</v>
      </c>
      <c r="E109" s="57">
        <f t="shared" ref="E108:E112" si="0">D109/20.22</f>
        <v>222.05736894164195</v>
      </c>
      <c r="F109" s="223"/>
      <c r="G109" s="223"/>
      <c r="H109" s="223"/>
      <c r="I109" s="19"/>
      <c r="J109" s="19"/>
      <c r="K109" s="19"/>
      <c r="L109" s="19"/>
      <c r="M109" s="19"/>
      <c r="N109" s="19"/>
      <c r="O109" s="19"/>
      <c r="P109" s="19"/>
      <c r="Q109" s="19"/>
      <c r="R109" s="19"/>
      <c r="S109" s="19"/>
      <c r="T109" s="19"/>
      <c r="U109" s="19"/>
      <c r="V109" s="19"/>
      <c r="W109" s="19"/>
      <c r="X109" s="19"/>
      <c r="Y109" s="19"/>
      <c r="Z109" s="19"/>
      <c r="AA109" s="19"/>
      <c r="AB109" s="19"/>
    </row>
    <row r="110" spans="1:28" ht="30" customHeight="1">
      <c r="A110" s="19"/>
      <c r="B110" s="222"/>
      <c r="C110" s="30" t="s">
        <v>270</v>
      </c>
      <c r="D110" s="133">
        <v>5649</v>
      </c>
      <c r="E110" s="57">
        <f t="shared" si="0"/>
        <v>279.37685459940656</v>
      </c>
      <c r="F110" s="223"/>
      <c r="G110" s="223"/>
      <c r="H110" s="223"/>
      <c r="I110" s="19"/>
      <c r="J110" s="19"/>
      <c r="K110" s="19"/>
      <c r="L110" s="19"/>
      <c r="M110" s="19"/>
      <c r="N110" s="19"/>
      <c r="O110" s="19"/>
      <c r="P110" s="19"/>
      <c r="Q110" s="19"/>
      <c r="R110" s="19"/>
      <c r="S110" s="19"/>
      <c r="T110" s="19"/>
      <c r="U110" s="19"/>
      <c r="V110" s="19"/>
      <c r="W110" s="19"/>
      <c r="X110" s="19"/>
      <c r="Y110" s="19"/>
      <c r="Z110" s="19"/>
      <c r="AA110" s="19"/>
      <c r="AB110" s="19"/>
    </row>
    <row r="111" spans="1:28" ht="30" customHeight="1">
      <c r="A111" s="19"/>
      <c r="B111" s="222"/>
      <c r="C111" s="30" t="s">
        <v>271</v>
      </c>
      <c r="D111" s="133">
        <v>163</v>
      </c>
      <c r="E111" s="57">
        <f t="shared" si="0"/>
        <v>8.0613254203758657</v>
      </c>
      <c r="F111" s="223"/>
      <c r="G111" s="223"/>
      <c r="H111" s="223"/>
      <c r="I111" s="19"/>
      <c r="J111" s="19"/>
      <c r="K111" s="19"/>
      <c r="L111" s="19"/>
      <c r="M111" s="19"/>
      <c r="N111" s="19"/>
      <c r="O111" s="19"/>
      <c r="P111" s="19"/>
      <c r="Q111" s="19"/>
      <c r="R111" s="19"/>
      <c r="S111" s="19"/>
      <c r="T111" s="19"/>
      <c r="U111" s="19"/>
      <c r="V111" s="19"/>
      <c r="W111" s="19"/>
      <c r="X111" s="19"/>
      <c r="Y111" s="19"/>
      <c r="Z111" s="19"/>
      <c r="AA111" s="19"/>
      <c r="AB111" s="19"/>
    </row>
    <row r="112" spans="1:28" ht="30" customHeight="1">
      <c r="A112" s="19"/>
      <c r="B112" s="222"/>
      <c r="C112" s="58" t="s">
        <v>272</v>
      </c>
      <c r="D112" s="59">
        <v>4528</v>
      </c>
      <c r="E112" s="57">
        <f t="shared" si="0"/>
        <v>223.93669634025719</v>
      </c>
      <c r="F112" s="223"/>
      <c r="G112" s="223"/>
      <c r="H112" s="223"/>
      <c r="I112" s="19"/>
      <c r="J112" s="19"/>
      <c r="K112" s="19"/>
      <c r="L112" s="19"/>
      <c r="M112" s="19"/>
      <c r="N112" s="19"/>
      <c r="O112" s="19"/>
      <c r="P112" s="19"/>
      <c r="Q112" s="19"/>
      <c r="R112" s="19"/>
      <c r="S112" s="19"/>
      <c r="T112" s="19"/>
      <c r="U112" s="19"/>
      <c r="V112" s="19"/>
      <c r="W112" s="19"/>
      <c r="X112" s="19"/>
      <c r="Y112" s="19"/>
      <c r="Z112" s="19"/>
      <c r="AA112" s="19"/>
      <c r="AB112" s="19"/>
    </row>
    <row r="113" spans="1:28" ht="29.25" customHeight="1">
      <c r="A113" s="19"/>
      <c r="B113" s="222"/>
      <c r="C113" s="30" t="s">
        <v>273</v>
      </c>
      <c r="D113" s="134">
        <f t="shared" ref="D113:E113" si="1">SUM(D107:D112)</f>
        <v>31484</v>
      </c>
      <c r="E113" s="134">
        <f t="shared" si="1"/>
        <v>1557.0722057368944</v>
      </c>
      <c r="F113" s="188" t="s">
        <v>274</v>
      </c>
      <c r="G113" s="223"/>
      <c r="H113" s="223"/>
      <c r="I113" s="19"/>
      <c r="J113" s="19"/>
      <c r="K113" s="19"/>
      <c r="L113" s="19"/>
      <c r="M113" s="19"/>
      <c r="N113" s="19"/>
      <c r="O113" s="19"/>
      <c r="P113" s="19"/>
      <c r="Q113" s="19"/>
      <c r="R113" s="19"/>
      <c r="S113" s="19"/>
      <c r="T113" s="19"/>
      <c r="U113" s="19"/>
      <c r="V113" s="19"/>
      <c r="W113" s="19"/>
      <c r="X113" s="19"/>
      <c r="Y113" s="19"/>
      <c r="Z113" s="19"/>
      <c r="AA113" s="19"/>
      <c r="AB113" s="19"/>
    </row>
    <row r="114" spans="1:28" ht="33.75" customHeight="1">
      <c r="A114" s="19"/>
      <c r="B114" s="222"/>
      <c r="C114" s="19"/>
      <c r="D114" s="189"/>
      <c r="E114" s="222"/>
      <c r="F114" s="222"/>
      <c r="G114" s="222"/>
      <c r="H114" s="222"/>
      <c r="I114" s="19"/>
      <c r="J114" s="19"/>
      <c r="K114" s="19"/>
      <c r="L114" s="19"/>
      <c r="M114" s="19"/>
      <c r="N114" s="19"/>
      <c r="O114" s="19"/>
      <c r="P114" s="19"/>
      <c r="Q114" s="19"/>
      <c r="R114" s="19"/>
      <c r="S114" s="19"/>
      <c r="T114" s="19"/>
      <c r="U114" s="19"/>
      <c r="V114" s="19"/>
      <c r="W114" s="19"/>
      <c r="X114" s="19"/>
      <c r="Y114" s="19"/>
      <c r="Z114" s="19"/>
      <c r="AA114" s="19"/>
      <c r="AB114" s="19"/>
    </row>
    <row r="115" spans="1:28" ht="14.25" customHeight="1">
      <c r="A115" s="19"/>
      <c r="B115" s="222"/>
      <c r="C115" s="19"/>
      <c r="D115" s="19"/>
      <c r="E115" s="19"/>
      <c r="F115" s="35"/>
      <c r="G115" s="35"/>
      <c r="H115" s="35"/>
      <c r="I115" s="19"/>
      <c r="J115" s="19"/>
      <c r="K115" s="19"/>
      <c r="L115" s="19"/>
      <c r="M115" s="19"/>
      <c r="N115" s="19"/>
      <c r="O115" s="19"/>
      <c r="P115" s="19"/>
      <c r="Q115" s="19"/>
      <c r="R115" s="19"/>
      <c r="S115" s="19"/>
      <c r="T115" s="19"/>
      <c r="U115" s="19"/>
      <c r="V115" s="19"/>
      <c r="W115" s="19"/>
      <c r="X115" s="19"/>
      <c r="Y115" s="19"/>
      <c r="Z115" s="19"/>
      <c r="AA115" s="19"/>
      <c r="AB115" s="19"/>
    </row>
    <row r="116" spans="1:28" ht="12" customHeight="1">
      <c r="A116" s="19"/>
      <c r="B116" s="222"/>
      <c r="C116" s="30"/>
      <c r="D116" s="60"/>
      <c r="E116" s="19"/>
      <c r="F116" s="36"/>
      <c r="G116" s="19"/>
      <c r="H116" s="19"/>
      <c r="I116" s="19"/>
      <c r="J116" s="19"/>
      <c r="K116" s="19"/>
      <c r="L116" s="19"/>
      <c r="M116" s="19"/>
      <c r="N116" s="19"/>
      <c r="O116" s="19"/>
      <c r="P116" s="19"/>
      <c r="Q116" s="19"/>
      <c r="R116" s="19"/>
      <c r="S116" s="19"/>
      <c r="T116" s="19"/>
      <c r="U116" s="19"/>
      <c r="V116" s="19"/>
      <c r="W116" s="19"/>
      <c r="X116" s="19"/>
      <c r="Y116" s="19"/>
      <c r="Z116" s="19"/>
      <c r="AA116" s="19"/>
      <c r="AB116" s="19"/>
    </row>
    <row r="117" spans="1:28" ht="21" customHeight="1">
      <c r="A117" s="19"/>
      <c r="B117" s="222"/>
      <c r="C117" s="46" t="s">
        <v>275</v>
      </c>
      <c r="D117" s="119" t="s">
        <v>276</v>
      </c>
      <c r="E117" s="47" t="s">
        <v>277</v>
      </c>
      <c r="F117" s="30"/>
      <c r="G117" s="19"/>
      <c r="H117" s="19"/>
      <c r="I117" s="19"/>
      <c r="J117" s="19"/>
      <c r="K117" s="19"/>
      <c r="L117" s="19"/>
      <c r="M117" s="19"/>
      <c r="N117" s="19"/>
      <c r="O117" s="19"/>
      <c r="P117" s="19"/>
      <c r="Q117" s="19"/>
      <c r="R117" s="19"/>
      <c r="S117" s="19"/>
      <c r="T117" s="19"/>
      <c r="U117" s="19"/>
      <c r="V117" s="19"/>
      <c r="W117" s="19"/>
      <c r="X117" s="19"/>
      <c r="Y117" s="19"/>
      <c r="Z117" s="19"/>
      <c r="AA117" s="19"/>
      <c r="AB117" s="19"/>
    </row>
    <row r="118" spans="1:28" ht="28.5" customHeight="1">
      <c r="A118" s="19"/>
      <c r="B118" s="222"/>
      <c r="C118" s="30" t="s">
        <v>278</v>
      </c>
      <c r="D118" s="39">
        <f>D113/D135</f>
        <v>26236.666666666668</v>
      </c>
      <c r="E118" s="39">
        <f>D118/20.22</f>
        <v>1297.5601714474119</v>
      </c>
      <c r="F118" s="187" t="s">
        <v>279</v>
      </c>
      <c r="G118" s="223"/>
      <c r="H118" s="223"/>
      <c r="I118" s="19"/>
      <c r="J118" s="19"/>
      <c r="K118" s="19"/>
      <c r="L118" s="19"/>
      <c r="M118" s="19"/>
      <c r="N118" s="19"/>
      <c r="O118" s="19"/>
      <c r="P118" s="19"/>
      <c r="Q118" s="19"/>
      <c r="R118" s="19"/>
      <c r="S118" s="19"/>
      <c r="T118" s="19"/>
      <c r="U118" s="19"/>
      <c r="V118" s="19"/>
      <c r="W118" s="19"/>
      <c r="X118" s="19"/>
      <c r="Y118" s="19"/>
      <c r="Z118" s="19"/>
      <c r="AA118" s="19"/>
      <c r="AB118" s="19"/>
    </row>
    <row r="119" spans="1:28" ht="14.25" customHeight="1">
      <c r="A119" s="19"/>
      <c r="B119" s="222"/>
      <c r="C119" s="30"/>
      <c r="D119" s="19"/>
      <c r="E119" s="19"/>
      <c r="F119" s="36"/>
      <c r="G119" s="19"/>
      <c r="H119" s="19"/>
      <c r="I119" s="19"/>
      <c r="J119" s="19"/>
      <c r="K119" s="19"/>
      <c r="L119" s="19"/>
      <c r="M119" s="19"/>
      <c r="N119" s="19"/>
      <c r="O119" s="19"/>
      <c r="P119" s="19"/>
      <c r="Q119" s="19"/>
      <c r="R119" s="19"/>
      <c r="S119" s="19"/>
      <c r="T119" s="19"/>
      <c r="U119" s="19"/>
      <c r="V119" s="19"/>
      <c r="W119" s="19"/>
      <c r="X119" s="19"/>
      <c r="Y119" s="19"/>
      <c r="Z119" s="19"/>
      <c r="AA119" s="19"/>
      <c r="AB119" s="19"/>
    </row>
    <row r="120" spans="1:28" ht="14.25" customHeight="1">
      <c r="A120" s="19"/>
      <c r="B120" s="222"/>
      <c r="C120" s="46" t="s">
        <v>280</v>
      </c>
      <c r="D120" s="119" t="s">
        <v>194</v>
      </c>
      <c r="E120" s="19"/>
      <c r="F120" s="30"/>
      <c r="G120" s="19"/>
      <c r="H120" s="19"/>
      <c r="I120" s="19"/>
      <c r="J120" s="19"/>
      <c r="K120" s="19"/>
      <c r="L120" s="19"/>
      <c r="M120" s="19"/>
      <c r="N120" s="19"/>
      <c r="O120" s="19"/>
      <c r="P120" s="19"/>
      <c r="Q120" s="19"/>
      <c r="R120" s="19"/>
      <c r="S120" s="19"/>
      <c r="T120" s="19"/>
      <c r="U120" s="19"/>
      <c r="V120" s="19"/>
      <c r="W120" s="19"/>
      <c r="X120" s="19"/>
      <c r="Y120" s="19"/>
      <c r="Z120" s="19"/>
      <c r="AA120" s="19"/>
      <c r="AB120" s="19"/>
    </row>
    <row r="121" spans="1:28" ht="26.25" customHeight="1">
      <c r="A121" s="19"/>
      <c r="B121" s="222"/>
      <c r="C121" s="130" t="s">
        <v>281</v>
      </c>
      <c r="D121" s="61">
        <f t="shared" ref="D121:D126" si="2">D107/$D$113</f>
        <v>0.35290941430567907</v>
      </c>
      <c r="E121" s="30" t="s">
        <v>282</v>
      </c>
      <c r="F121" s="36"/>
      <c r="G121" s="36"/>
      <c r="H121" s="19"/>
      <c r="I121" s="19"/>
      <c r="J121" s="19"/>
      <c r="K121" s="19"/>
      <c r="L121" s="19"/>
      <c r="M121" s="19"/>
      <c r="N121" s="19"/>
      <c r="O121" s="19"/>
      <c r="P121" s="19"/>
      <c r="Q121" s="19"/>
      <c r="R121" s="19"/>
      <c r="S121" s="19"/>
      <c r="T121" s="19"/>
      <c r="U121" s="19"/>
      <c r="V121" s="19"/>
      <c r="W121" s="19"/>
      <c r="X121" s="19"/>
      <c r="Y121" s="19"/>
      <c r="Z121" s="19"/>
      <c r="AA121" s="19"/>
      <c r="AB121" s="19"/>
    </row>
    <row r="122" spans="1:28" ht="26.25" customHeight="1">
      <c r="A122" s="19"/>
      <c r="B122" s="222"/>
      <c r="C122" s="130" t="s">
        <v>283</v>
      </c>
      <c r="D122" s="61">
        <f t="shared" si="2"/>
        <v>0.17605768009147504</v>
      </c>
      <c r="E122" s="30" t="s">
        <v>284</v>
      </c>
      <c r="F122" s="36"/>
      <c r="G122" s="36"/>
      <c r="H122" s="19"/>
      <c r="I122" s="19"/>
      <c r="J122" s="19"/>
      <c r="K122" s="19"/>
      <c r="L122" s="19"/>
      <c r="M122" s="19"/>
      <c r="N122" s="19"/>
      <c r="O122" s="19"/>
      <c r="P122" s="19"/>
      <c r="Q122" s="19"/>
      <c r="R122" s="19"/>
      <c r="S122" s="19"/>
      <c r="T122" s="19"/>
      <c r="U122" s="19"/>
      <c r="V122" s="19"/>
      <c r="W122" s="19"/>
      <c r="X122" s="19"/>
      <c r="Y122" s="19"/>
      <c r="Z122" s="19"/>
      <c r="AA122" s="19"/>
      <c r="AB122" s="19"/>
    </row>
    <row r="123" spans="1:28" ht="26.25" customHeight="1">
      <c r="A123" s="19"/>
      <c r="B123" s="222"/>
      <c r="C123" s="130" t="s">
        <v>285</v>
      </c>
      <c r="D123" s="61">
        <f t="shared" si="2"/>
        <v>0.14261212044212934</v>
      </c>
      <c r="E123" s="30" t="s">
        <v>286</v>
      </c>
      <c r="F123" s="30"/>
      <c r="G123" s="30"/>
      <c r="H123" s="19"/>
      <c r="I123" s="19"/>
      <c r="J123" s="19"/>
      <c r="K123" s="19"/>
      <c r="L123" s="19"/>
      <c r="M123" s="19"/>
      <c r="N123" s="19"/>
      <c r="O123" s="19"/>
      <c r="P123" s="19"/>
      <c r="Q123" s="19"/>
      <c r="R123" s="19"/>
      <c r="S123" s="19"/>
      <c r="T123" s="19"/>
      <c r="U123" s="19"/>
      <c r="V123" s="19"/>
      <c r="W123" s="19"/>
      <c r="X123" s="19"/>
      <c r="Y123" s="19"/>
      <c r="Z123" s="19"/>
      <c r="AA123" s="19"/>
      <c r="AB123" s="19"/>
    </row>
    <row r="124" spans="1:28" ht="26.25" customHeight="1">
      <c r="A124" s="19"/>
      <c r="B124" s="222"/>
      <c r="C124" s="130" t="s">
        <v>287</v>
      </c>
      <c r="D124" s="61">
        <f t="shared" si="2"/>
        <v>0.17942446957184602</v>
      </c>
      <c r="E124" s="30" t="s">
        <v>288</v>
      </c>
      <c r="F124" s="36"/>
      <c r="G124" s="36"/>
      <c r="H124" s="19"/>
      <c r="I124" s="19"/>
      <c r="J124" s="19"/>
      <c r="K124" s="19"/>
      <c r="L124" s="19"/>
      <c r="M124" s="19"/>
      <c r="N124" s="19"/>
      <c r="O124" s="19"/>
      <c r="P124" s="19"/>
      <c r="Q124" s="19"/>
      <c r="R124" s="19"/>
      <c r="S124" s="19"/>
      <c r="T124" s="19"/>
      <c r="U124" s="19"/>
      <c r="V124" s="19"/>
      <c r="W124" s="19"/>
      <c r="X124" s="19"/>
      <c r="Y124" s="19"/>
      <c r="Z124" s="19"/>
      <c r="AA124" s="19"/>
      <c r="AB124" s="19"/>
    </row>
    <row r="125" spans="1:28" ht="26.25" customHeight="1">
      <c r="A125" s="19"/>
      <c r="B125" s="222"/>
      <c r="C125" s="130" t="s">
        <v>289</v>
      </c>
      <c r="D125" s="61">
        <f t="shared" si="2"/>
        <v>5.1772328801931141E-3</v>
      </c>
      <c r="E125" s="30" t="s">
        <v>290</v>
      </c>
      <c r="F125" s="36"/>
      <c r="G125" s="36"/>
      <c r="H125" s="19"/>
      <c r="I125" s="19"/>
      <c r="J125" s="19"/>
      <c r="K125" s="19"/>
      <c r="L125" s="19"/>
      <c r="M125" s="19"/>
      <c r="N125" s="19"/>
      <c r="O125" s="19"/>
      <c r="P125" s="19"/>
      <c r="Q125" s="19"/>
      <c r="R125" s="19"/>
      <c r="S125" s="19"/>
      <c r="T125" s="19"/>
      <c r="U125" s="19"/>
      <c r="V125" s="19"/>
      <c r="W125" s="19"/>
      <c r="X125" s="19"/>
      <c r="Y125" s="19"/>
      <c r="Z125" s="19"/>
      <c r="AA125" s="19"/>
      <c r="AB125" s="19"/>
    </row>
    <row r="126" spans="1:28" ht="26.25" customHeight="1">
      <c r="A126" s="19"/>
      <c r="B126" s="222"/>
      <c r="C126" s="30" t="s">
        <v>291</v>
      </c>
      <c r="D126" s="62">
        <f t="shared" si="2"/>
        <v>0.14381908270867744</v>
      </c>
      <c r="E126" s="30" t="s">
        <v>292</v>
      </c>
      <c r="F126" s="36"/>
      <c r="G126" s="36"/>
      <c r="H126" s="19"/>
      <c r="I126" s="19"/>
      <c r="J126" s="19"/>
      <c r="K126" s="19"/>
      <c r="L126" s="19"/>
      <c r="M126" s="19"/>
      <c r="N126" s="19"/>
      <c r="O126" s="19"/>
      <c r="P126" s="19"/>
      <c r="Q126" s="19"/>
      <c r="R126" s="19"/>
      <c r="S126" s="19"/>
      <c r="T126" s="19"/>
      <c r="U126" s="19"/>
      <c r="V126" s="19"/>
      <c r="W126" s="19"/>
      <c r="X126" s="19"/>
      <c r="Y126" s="19"/>
      <c r="Z126" s="19"/>
      <c r="AA126" s="19"/>
      <c r="AB126" s="19"/>
    </row>
    <row r="127" spans="1:28" ht="26.25" customHeight="1">
      <c r="A127" s="19"/>
      <c r="B127" s="135"/>
      <c r="C127" s="30"/>
      <c r="D127" s="136">
        <f>SUM(D121:D126)</f>
        <v>1</v>
      </c>
      <c r="E127" s="49" t="s">
        <v>224</v>
      </c>
      <c r="F127" s="28"/>
      <c r="G127" s="28"/>
      <c r="H127" s="28"/>
      <c r="I127" s="19"/>
      <c r="J127" s="19"/>
      <c r="K127" s="19"/>
      <c r="L127" s="19"/>
      <c r="M127" s="19"/>
      <c r="N127" s="19"/>
      <c r="O127" s="19"/>
      <c r="P127" s="19"/>
      <c r="Q127" s="19"/>
      <c r="R127" s="19"/>
      <c r="S127" s="19"/>
      <c r="T127" s="19"/>
      <c r="U127" s="19"/>
      <c r="V127" s="19"/>
      <c r="W127" s="19"/>
      <c r="X127" s="19"/>
      <c r="Y127" s="19"/>
      <c r="Z127" s="19"/>
      <c r="AA127" s="19"/>
      <c r="AB127" s="19"/>
    </row>
    <row r="128" spans="1:28" ht="14.25" customHeight="1">
      <c r="A128" s="19"/>
      <c r="B128" s="135"/>
      <c r="C128" s="30"/>
      <c r="D128" s="30"/>
      <c r="E128" s="19"/>
      <c r="F128" s="28"/>
      <c r="G128" s="28"/>
      <c r="H128" s="28"/>
      <c r="I128" s="19"/>
      <c r="J128" s="19"/>
      <c r="K128" s="19"/>
      <c r="L128" s="19"/>
      <c r="M128" s="19"/>
      <c r="N128" s="19"/>
      <c r="O128" s="19"/>
      <c r="P128" s="19"/>
      <c r="Q128" s="19"/>
      <c r="R128" s="19"/>
      <c r="S128" s="19"/>
      <c r="T128" s="19"/>
      <c r="U128" s="19"/>
      <c r="V128" s="19"/>
      <c r="W128" s="19"/>
      <c r="X128" s="19"/>
      <c r="Y128" s="19"/>
      <c r="Z128" s="19"/>
      <c r="AA128" s="19"/>
      <c r="AB128" s="19"/>
    </row>
    <row r="129" spans="1:28" ht="14.25" customHeight="1">
      <c r="A129" s="19"/>
      <c r="B129" s="30"/>
      <c r="C129" s="30"/>
      <c r="D129" s="30"/>
      <c r="E129" s="19"/>
      <c r="F129" s="28"/>
      <c r="G129" s="28"/>
      <c r="H129" s="28"/>
      <c r="I129" s="19"/>
      <c r="J129" s="19"/>
      <c r="K129" s="19"/>
      <c r="L129" s="19"/>
      <c r="M129" s="19"/>
      <c r="N129" s="19"/>
      <c r="O129" s="19"/>
      <c r="P129" s="19"/>
      <c r="Q129" s="19"/>
      <c r="R129" s="19"/>
      <c r="S129" s="19"/>
      <c r="T129" s="19"/>
      <c r="U129" s="19"/>
      <c r="V129" s="19"/>
      <c r="W129" s="19"/>
      <c r="X129" s="19"/>
      <c r="Y129" s="19"/>
      <c r="Z129" s="19"/>
      <c r="AA129" s="19"/>
      <c r="AB129" s="19"/>
    </row>
    <row r="130" spans="1:28" ht="14.25" customHeight="1">
      <c r="A130" s="19"/>
      <c r="B130" s="30"/>
      <c r="C130" s="30"/>
      <c r="D130" s="30"/>
      <c r="E130" s="19"/>
      <c r="F130" s="28"/>
      <c r="G130" s="28"/>
      <c r="H130" s="28"/>
      <c r="I130" s="19"/>
      <c r="J130" s="19"/>
      <c r="K130" s="19"/>
      <c r="L130" s="19"/>
      <c r="M130" s="19"/>
      <c r="N130" s="19"/>
      <c r="O130" s="19"/>
      <c r="P130" s="19"/>
      <c r="Q130" s="19"/>
      <c r="R130" s="19"/>
      <c r="S130" s="19"/>
      <c r="T130" s="19"/>
      <c r="U130" s="19"/>
      <c r="V130" s="19"/>
      <c r="W130" s="19"/>
      <c r="X130" s="19"/>
      <c r="Y130" s="19"/>
      <c r="Z130" s="19"/>
      <c r="AA130" s="19"/>
      <c r="AB130" s="19"/>
    </row>
    <row r="131" spans="1:28" ht="14.25" customHeight="1">
      <c r="A131" s="19"/>
      <c r="B131" s="182" t="s">
        <v>293</v>
      </c>
      <c r="C131" s="30"/>
      <c r="D131" s="119" t="s">
        <v>294</v>
      </c>
      <c r="E131" s="119" t="s">
        <v>295</v>
      </c>
      <c r="F131" s="31"/>
      <c r="G131" s="23"/>
      <c r="H131" s="23"/>
      <c r="I131" s="19"/>
      <c r="J131" s="19"/>
      <c r="K131" s="19"/>
      <c r="L131" s="19"/>
      <c r="M131" s="19"/>
      <c r="N131" s="19"/>
      <c r="O131" s="19"/>
      <c r="P131" s="19"/>
      <c r="Q131" s="19"/>
      <c r="R131" s="19"/>
      <c r="S131" s="19"/>
      <c r="T131" s="19"/>
      <c r="U131" s="19"/>
      <c r="V131" s="19"/>
      <c r="W131" s="19"/>
      <c r="X131" s="19"/>
      <c r="Y131" s="19"/>
      <c r="Z131" s="19"/>
      <c r="AA131" s="19"/>
      <c r="AB131" s="19"/>
    </row>
    <row r="132" spans="1:28" ht="35.25" customHeight="1">
      <c r="A132" s="19"/>
      <c r="B132" s="237"/>
      <c r="C132" s="30" t="s">
        <v>296</v>
      </c>
      <c r="D132" s="63">
        <v>2</v>
      </c>
      <c r="E132" s="63">
        <v>2</v>
      </c>
      <c r="F132" s="187" t="s">
        <v>297</v>
      </c>
      <c r="G132" s="223"/>
      <c r="H132" s="223"/>
      <c r="I132" s="19"/>
      <c r="J132" s="19"/>
      <c r="K132" s="19"/>
      <c r="L132" s="19"/>
      <c r="M132" s="19"/>
      <c r="N132" s="19"/>
      <c r="O132" s="19"/>
      <c r="P132" s="19"/>
      <c r="Q132" s="19"/>
      <c r="R132" s="19"/>
      <c r="S132" s="19"/>
      <c r="T132" s="19"/>
      <c r="U132" s="19"/>
      <c r="V132" s="19"/>
      <c r="W132" s="19"/>
      <c r="X132" s="19"/>
      <c r="Y132" s="19"/>
      <c r="Z132" s="19"/>
      <c r="AA132" s="19"/>
      <c r="AB132" s="19"/>
    </row>
    <row r="133" spans="1:28" ht="15" customHeight="1">
      <c r="A133" s="19"/>
      <c r="B133" s="64"/>
      <c r="C133" s="30"/>
      <c r="D133" s="19"/>
      <c r="E133" s="19"/>
      <c r="F133" s="28"/>
      <c r="G133" s="28"/>
      <c r="H133" s="28"/>
      <c r="I133" s="19"/>
      <c r="J133" s="19"/>
      <c r="K133" s="19"/>
      <c r="L133" s="19"/>
      <c r="M133" s="19"/>
      <c r="N133" s="19"/>
      <c r="O133" s="19"/>
      <c r="P133" s="19"/>
      <c r="Q133" s="19"/>
      <c r="R133" s="19"/>
      <c r="S133" s="19"/>
      <c r="T133" s="19"/>
      <c r="U133" s="19"/>
      <c r="V133" s="19"/>
      <c r="W133" s="19"/>
      <c r="X133" s="19"/>
      <c r="Y133" s="19"/>
      <c r="Z133" s="19"/>
      <c r="AA133" s="19"/>
      <c r="AB133" s="19"/>
    </row>
    <row r="134" spans="1:28" ht="14.25" customHeight="1">
      <c r="A134" s="19"/>
      <c r="B134" s="178" t="s">
        <v>298</v>
      </c>
      <c r="C134" s="30"/>
      <c r="D134" s="119" t="s">
        <v>299</v>
      </c>
      <c r="E134" s="19"/>
      <c r="F134" s="31"/>
      <c r="G134" s="23"/>
      <c r="H134" s="23"/>
      <c r="I134" s="19"/>
      <c r="J134" s="19"/>
      <c r="K134" s="19"/>
      <c r="L134" s="19"/>
      <c r="M134" s="19"/>
      <c r="N134" s="19"/>
      <c r="O134" s="19"/>
      <c r="P134" s="19"/>
      <c r="Q134" s="19"/>
      <c r="R134" s="19"/>
      <c r="S134" s="19"/>
      <c r="T134" s="19"/>
      <c r="U134" s="19"/>
      <c r="V134" s="19"/>
      <c r="W134" s="19"/>
      <c r="X134" s="19"/>
      <c r="Y134" s="19"/>
      <c r="Z134" s="19"/>
      <c r="AA134" s="19"/>
      <c r="AB134" s="19"/>
    </row>
    <row r="135" spans="1:28" ht="35.25" customHeight="1">
      <c r="A135" s="19"/>
      <c r="B135" s="237"/>
      <c r="C135" s="30" t="s">
        <v>300</v>
      </c>
      <c r="D135" s="63">
        <v>1.2</v>
      </c>
      <c r="E135" s="190" t="s">
        <v>301</v>
      </c>
      <c r="F135" s="223"/>
      <c r="G135" s="223"/>
      <c r="H135" s="223"/>
      <c r="I135" s="19"/>
      <c r="J135" s="19"/>
      <c r="K135" s="19"/>
      <c r="L135" s="19"/>
      <c r="M135" s="19"/>
      <c r="N135" s="19"/>
      <c r="O135" s="19"/>
      <c r="P135" s="19"/>
      <c r="Q135" s="19"/>
      <c r="R135" s="19"/>
      <c r="S135" s="19"/>
      <c r="T135" s="19"/>
      <c r="U135" s="19"/>
      <c r="V135" s="19"/>
      <c r="W135" s="19"/>
      <c r="X135" s="19"/>
      <c r="Y135" s="19"/>
      <c r="Z135" s="19"/>
      <c r="AA135" s="19"/>
      <c r="AB135" s="19"/>
    </row>
    <row r="136" spans="1:28" ht="14.25" customHeight="1">
      <c r="A136" s="19"/>
      <c r="B136" s="31"/>
      <c r="C136" s="30"/>
      <c r="D136" s="19"/>
      <c r="E136" s="19"/>
      <c r="F136" s="36"/>
      <c r="G136" s="19"/>
      <c r="H136" s="19"/>
      <c r="I136" s="19"/>
      <c r="J136" s="19"/>
      <c r="K136" s="19"/>
      <c r="L136" s="19"/>
      <c r="M136" s="19"/>
      <c r="N136" s="19"/>
      <c r="O136" s="19"/>
      <c r="P136" s="19"/>
      <c r="Q136" s="19"/>
      <c r="R136" s="19"/>
      <c r="S136" s="19"/>
      <c r="T136" s="19"/>
      <c r="U136" s="19"/>
      <c r="V136" s="19"/>
      <c r="W136" s="19"/>
      <c r="X136" s="19"/>
      <c r="Y136" s="19"/>
      <c r="Z136" s="19"/>
      <c r="AA136" s="19"/>
      <c r="AB136" s="19"/>
    </row>
    <row r="137" spans="1:28" ht="14.25" customHeight="1">
      <c r="A137" s="65"/>
      <c r="B137" s="65"/>
      <c r="C137" s="66"/>
      <c r="D137" s="21"/>
      <c r="E137" s="21"/>
      <c r="F137" s="67"/>
      <c r="G137" s="21"/>
      <c r="H137" s="21"/>
      <c r="I137" s="21"/>
      <c r="J137" s="21"/>
      <c r="K137" s="19"/>
      <c r="L137" s="19"/>
      <c r="M137" s="19"/>
      <c r="N137" s="19"/>
      <c r="O137" s="19"/>
      <c r="P137" s="19"/>
      <c r="Q137" s="19"/>
      <c r="R137" s="19"/>
      <c r="S137" s="19"/>
      <c r="T137" s="19"/>
      <c r="U137" s="19"/>
      <c r="V137" s="19"/>
      <c r="W137" s="19"/>
      <c r="X137" s="19"/>
      <c r="Y137" s="19"/>
      <c r="Z137" s="19"/>
      <c r="AA137" s="19"/>
      <c r="AB137" s="19"/>
    </row>
    <row r="138" spans="1:28" ht="14.25" customHeight="1">
      <c r="A138" s="31"/>
      <c r="B138" s="31"/>
      <c r="C138" s="30"/>
      <c r="D138" s="19"/>
      <c r="E138" s="19"/>
      <c r="F138" s="36"/>
      <c r="G138" s="19"/>
      <c r="H138" s="19"/>
      <c r="I138" s="19"/>
      <c r="J138" s="19"/>
      <c r="K138" s="19"/>
      <c r="L138" s="19"/>
      <c r="M138" s="19"/>
      <c r="N138" s="19"/>
      <c r="O138" s="19"/>
      <c r="P138" s="19"/>
      <c r="Q138" s="19"/>
      <c r="R138" s="19"/>
      <c r="S138" s="19"/>
      <c r="T138" s="19"/>
      <c r="U138" s="19"/>
      <c r="V138" s="19"/>
      <c r="W138" s="19"/>
      <c r="X138" s="19"/>
      <c r="Y138" s="19"/>
      <c r="Z138" s="19"/>
      <c r="AA138" s="19"/>
      <c r="AB138" s="19"/>
    </row>
    <row r="139" spans="1:28" ht="14.25" customHeight="1">
      <c r="A139" s="19"/>
      <c r="B139" s="114" t="s">
        <v>302</v>
      </c>
      <c r="C139" s="115"/>
      <c r="D139" s="115"/>
      <c r="E139" s="115"/>
      <c r="F139" s="115"/>
      <c r="G139" s="115"/>
      <c r="H139" s="115"/>
      <c r="I139" s="115"/>
      <c r="J139" s="19"/>
      <c r="K139" s="19"/>
      <c r="L139" s="19"/>
      <c r="M139" s="19"/>
      <c r="N139" s="19"/>
      <c r="O139" s="19"/>
      <c r="P139" s="19"/>
      <c r="Q139" s="19"/>
      <c r="R139" s="19"/>
      <c r="S139" s="19"/>
      <c r="T139" s="19"/>
      <c r="U139" s="19"/>
      <c r="V139" s="19"/>
      <c r="W139" s="19"/>
      <c r="X139" s="19"/>
      <c r="Y139" s="19"/>
      <c r="Z139" s="19"/>
      <c r="AA139" s="19"/>
      <c r="AB139" s="19"/>
    </row>
    <row r="140" spans="1:28" ht="25.5" customHeight="1">
      <c r="A140" s="19"/>
      <c r="B140" s="52" t="s">
        <v>205</v>
      </c>
      <c r="C140" s="68" t="s">
        <v>303</v>
      </c>
      <c r="D140" s="69"/>
      <c r="E140" s="70"/>
      <c r="F140" s="71"/>
      <c r="G140" s="71"/>
      <c r="H140" s="71"/>
      <c r="I140" s="71"/>
      <c r="J140" s="19"/>
      <c r="K140" s="19"/>
      <c r="L140" s="19"/>
      <c r="M140" s="19"/>
      <c r="N140" s="19"/>
      <c r="O140" s="19"/>
      <c r="P140" s="19"/>
      <c r="Q140" s="19"/>
      <c r="R140" s="19"/>
      <c r="S140" s="19"/>
      <c r="T140" s="19"/>
      <c r="U140" s="19"/>
      <c r="V140" s="19"/>
      <c r="W140" s="19"/>
      <c r="X140" s="19"/>
      <c r="Y140" s="19"/>
      <c r="Z140" s="19"/>
      <c r="AA140" s="19"/>
      <c r="AB140" s="19"/>
    </row>
    <row r="141" spans="1:28" ht="20.2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row>
    <row r="142" spans="1:28" ht="23.2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row>
    <row r="143" spans="1:28" ht="23.25" customHeight="1">
      <c r="A143" s="19"/>
      <c r="B143" s="179" t="s">
        <v>304</v>
      </c>
      <c r="C143" s="46" t="s">
        <v>305</v>
      </c>
      <c r="D143" s="47" t="s">
        <v>276</v>
      </c>
      <c r="E143" s="72" t="s">
        <v>306</v>
      </c>
      <c r="F143" s="72" t="s">
        <v>307</v>
      </c>
      <c r="G143" s="126" t="s">
        <v>308</v>
      </c>
      <c r="H143" s="191" t="s">
        <v>205</v>
      </c>
      <c r="I143" s="222"/>
      <c r="J143" s="19"/>
      <c r="K143" s="19"/>
      <c r="L143" s="19"/>
      <c r="M143" s="19"/>
      <c r="N143" s="19"/>
      <c r="O143" s="19"/>
      <c r="P143" s="19"/>
      <c r="Q143" s="19"/>
      <c r="R143" s="19"/>
      <c r="S143" s="19"/>
      <c r="T143" s="19"/>
      <c r="U143" s="19"/>
      <c r="V143" s="19"/>
      <c r="W143" s="19"/>
      <c r="X143" s="19"/>
      <c r="Y143" s="19"/>
      <c r="Z143" s="19"/>
      <c r="AA143" s="19"/>
      <c r="AB143" s="19"/>
    </row>
    <row r="144" spans="1:28" ht="36" customHeight="1">
      <c r="A144" s="19"/>
      <c r="B144" s="222"/>
      <c r="C144" s="30" t="s">
        <v>309</v>
      </c>
      <c r="D144" s="27">
        <v>5400</v>
      </c>
      <c r="E144" s="39">
        <f>D144/20.22</f>
        <v>267.06231454005939</v>
      </c>
      <c r="F144" s="39">
        <f t="shared" ref="F144:G144" si="3">D144*$D$135</f>
        <v>6480</v>
      </c>
      <c r="G144" s="39">
        <f>F144/20.22</f>
        <v>320.47477744807122</v>
      </c>
      <c r="H144" s="192" t="s">
        <v>310</v>
      </c>
      <c r="I144" s="240"/>
      <c r="J144" s="19"/>
      <c r="K144" s="19"/>
      <c r="L144" s="19"/>
      <c r="M144" s="19"/>
      <c r="N144" s="19"/>
      <c r="O144" s="19"/>
      <c r="P144" s="19"/>
      <c r="Q144" s="19"/>
      <c r="R144" s="19"/>
      <c r="S144" s="19"/>
      <c r="T144" s="19"/>
      <c r="U144" s="19"/>
      <c r="V144" s="19"/>
      <c r="W144" s="19"/>
      <c r="X144" s="19"/>
      <c r="Y144" s="19"/>
      <c r="Z144" s="19"/>
      <c r="AA144" s="19"/>
      <c r="AB144" s="19"/>
    </row>
    <row r="145" spans="1:28" ht="36" customHeight="1">
      <c r="A145" s="19"/>
      <c r="B145" s="222"/>
      <c r="C145" s="30" t="s">
        <v>311</v>
      </c>
      <c r="D145" s="27">
        <v>9180</v>
      </c>
      <c r="E145" s="39">
        <f t="shared" ref="E145:E151" si="4">D145/20.22</f>
        <v>454.00593471810089</v>
      </c>
      <c r="F145" s="39">
        <f t="shared" ref="F145:G145" si="5">D145*$D$135</f>
        <v>11016</v>
      </c>
      <c r="G145" s="39">
        <f t="shared" ref="G145:G151" si="6">F145/20.22</f>
        <v>544.80712166172111</v>
      </c>
      <c r="H145" s="225"/>
      <c r="I145" s="241"/>
      <c r="J145" s="19"/>
      <c r="K145" s="19"/>
      <c r="L145" s="19"/>
      <c r="M145" s="19"/>
      <c r="N145" s="19"/>
      <c r="O145" s="19"/>
      <c r="P145" s="19"/>
      <c r="Q145" s="19"/>
      <c r="R145" s="19"/>
      <c r="S145" s="19"/>
      <c r="T145" s="19"/>
      <c r="U145" s="19"/>
      <c r="V145" s="19"/>
      <c r="W145" s="19"/>
      <c r="X145" s="19"/>
      <c r="Y145" s="19"/>
      <c r="Z145" s="19"/>
      <c r="AA145" s="19"/>
      <c r="AB145" s="19"/>
    </row>
    <row r="146" spans="1:28" ht="14.25" customHeight="1">
      <c r="A146" s="19"/>
      <c r="B146" s="222"/>
      <c r="C146" s="30"/>
      <c r="D146" s="30"/>
      <c r="E146" s="39"/>
      <c r="F146" s="30"/>
      <c r="G146" s="39"/>
      <c r="H146" s="30"/>
      <c r="I146" s="30"/>
      <c r="J146" s="30"/>
      <c r="K146" s="19"/>
      <c r="L146" s="19"/>
      <c r="M146" s="19"/>
      <c r="N146" s="19"/>
      <c r="O146" s="19"/>
      <c r="P146" s="19"/>
      <c r="Q146" s="19"/>
      <c r="R146" s="19"/>
      <c r="S146" s="19"/>
      <c r="T146" s="19"/>
      <c r="U146" s="19"/>
      <c r="V146" s="19"/>
      <c r="W146" s="19"/>
      <c r="X146" s="19"/>
      <c r="Y146" s="19"/>
      <c r="Z146" s="19"/>
      <c r="AA146" s="19"/>
      <c r="AB146" s="19"/>
    </row>
    <row r="147" spans="1:28" ht="14.25" customHeight="1">
      <c r="A147" s="19"/>
      <c r="B147" s="222"/>
      <c r="C147" s="46" t="s">
        <v>312</v>
      </c>
      <c r="D147" s="19"/>
      <c r="E147" s="39"/>
      <c r="F147" s="19"/>
      <c r="G147" s="39"/>
      <c r="H147" s="19"/>
      <c r="I147" s="19"/>
      <c r="J147" s="19"/>
      <c r="K147" s="19"/>
      <c r="L147" s="19"/>
      <c r="M147" s="19"/>
      <c r="N147" s="19"/>
      <c r="O147" s="19"/>
      <c r="P147" s="19"/>
      <c r="Q147" s="19"/>
      <c r="R147" s="19"/>
      <c r="S147" s="19"/>
      <c r="T147" s="19"/>
      <c r="U147" s="19"/>
      <c r="V147" s="19"/>
      <c r="W147" s="19"/>
      <c r="X147" s="19"/>
      <c r="Y147" s="19"/>
      <c r="Z147" s="19"/>
      <c r="AA147" s="19"/>
      <c r="AB147" s="19"/>
    </row>
    <row r="148" spans="1:28" ht="24.75" customHeight="1">
      <c r="A148" s="19"/>
      <c r="B148" s="222"/>
      <c r="C148" s="30" t="s">
        <v>313</v>
      </c>
      <c r="D148" s="73">
        <v>17494</v>
      </c>
      <c r="E148" s="39">
        <f t="shared" si="4"/>
        <v>865.18298714144419</v>
      </c>
      <c r="F148" s="39">
        <f t="shared" ref="F148:G148" si="7">D148*$D$135</f>
        <v>20992.799999999999</v>
      </c>
      <c r="G148" s="39">
        <f t="shared" si="6"/>
        <v>1038.2195845697329</v>
      </c>
      <c r="H148" s="183" t="s">
        <v>314</v>
      </c>
      <c r="I148" s="240"/>
      <c r="J148" s="19"/>
      <c r="K148" s="19"/>
      <c r="L148" s="19"/>
      <c r="M148" s="19"/>
      <c r="N148" s="19"/>
      <c r="O148" s="19"/>
      <c r="P148" s="19"/>
      <c r="Q148" s="19"/>
      <c r="R148" s="19"/>
      <c r="S148" s="19"/>
      <c r="T148" s="19"/>
      <c r="U148" s="19"/>
      <c r="V148" s="19"/>
      <c r="W148" s="19"/>
      <c r="X148" s="19"/>
      <c r="Y148" s="19"/>
      <c r="Z148" s="19"/>
      <c r="AA148" s="19"/>
      <c r="AB148" s="19"/>
    </row>
    <row r="149" spans="1:28" ht="24.75" customHeight="1">
      <c r="A149" s="19"/>
      <c r="B149" s="222"/>
      <c r="C149" s="30" t="s">
        <v>315</v>
      </c>
      <c r="D149" s="27">
        <v>18000</v>
      </c>
      <c r="E149" s="39">
        <f t="shared" si="4"/>
        <v>890.20771513353122</v>
      </c>
      <c r="F149" s="39">
        <f t="shared" ref="F149:G149" si="8">D149*$D$135</f>
        <v>21600</v>
      </c>
      <c r="G149" s="39">
        <f t="shared" si="6"/>
        <v>1068.2492581602376</v>
      </c>
      <c r="H149" s="224"/>
      <c r="I149" s="242"/>
      <c r="J149" s="19"/>
      <c r="K149" s="19"/>
      <c r="L149" s="19"/>
      <c r="M149" s="19"/>
      <c r="N149" s="19"/>
      <c r="O149" s="19"/>
      <c r="P149" s="19"/>
      <c r="Q149" s="19"/>
      <c r="R149" s="19"/>
      <c r="S149" s="19"/>
      <c r="T149" s="19"/>
      <c r="U149" s="19"/>
      <c r="V149" s="19"/>
      <c r="W149" s="19"/>
      <c r="X149" s="19"/>
      <c r="Y149" s="19"/>
      <c r="Z149" s="19"/>
      <c r="AA149" s="19"/>
      <c r="AB149" s="19"/>
    </row>
    <row r="150" spans="1:28" ht="24.75" customHeight="1">
      <c r="A150" s="19"/>
      <c r="B150" s="222"/>
      <c r="C150" s="30" t="s">
        <v>316</v>
      </c>
      <c r="D150" s="73">
        <v>10020</v>
      </c>
      <c r="E150" s="39">
        <f t="shared" si="4"/>
        <v>495.54896142433239</v>
      </c>
      <c r="F150" s="39">
        <f t="shared" ref="F150:G150" si="9">D150*$D$135</f>
        <v>12024</v>
      </c>
      <c r="G150" s="39">
        <f t="shared" si="6"/>
        <v>594.65875370919889</v>
      </c>
      <c r="H150" s="224"/>
      <c r="I150" s="242"/>
      <c r="J150" s="19"/>
      <c r="K150" s="19"/>
      <c r="L150" s="19"/>
      <c r="M150" s="19"/>
      <c r="N150" s="19"/>
      <c r="O150" s="19"/>
      <c r="P150" s="19"/>
      <c r="Q150" s="19"/>
      <c r="R150" s="19"/>
      <c r="S150" s="19"/>
      <c r="T150" s="19"/>
      <c r="U150" s="19"/>
      <c r="V150" s="19"/>
      <c r="W150" s="19"/>
      <c r="X150" s="19"/>
      <c r="Y150" s="19"/>
      <c r="Z150" s="19"/>
      <c r="AA150" s="19"/>
      <c r="AB150" s="19"/>
    </row>
    <row r="151" spans="1:28" ht="24.75" customHeight="1">
      <c r="A151" s="19"/>
      <c r="B151" s="222"/>
      <c r="C151" s="30" t="s">
        <v>317</v>
      </c>
      <c r="D151" s="27">
        <v>19620</v>
      </c>
      <c r="E151" s="39">
        <f t="shared" si="4"/>
        <v>970.326409495549</v>
      </c>
      <c r="F151" s="39">
        <f t="shared" ref="F151:G151" si="10">D151*$D$135</f>
        <v>23544</v>
      </c>
      <c r="G151" s="39">
        <f t="shared" si="6"/>
        <v>1164.3916913946589</v>
      </c>
      <c r="H151" s="225"/>
      <c r="I151" s="241"/>
      <c r="J151" s="19"/>
      <c r="K151" s="19"/>
      <c r="L151" s="19"/>
      <c r="M151" s="19"/>
      <c r="N151" s="19"/>
      <c r="O151" s="19"/>
      <c r="P151" s="19"/>
      <c r="Q151" s="19"/>
      <c r="R151" s="19"/>
      <c r="S151" s="19"/>
      <c r="T151" s="19"/>
      <c r="U151" s="19"/>
      <c r="V151" s="19"/>
      <c r="W151" s="19"/>
      <c r="X151" s="19"/>
      <c r="Y151" s="19"/>
      <c r="Z151" s="19"/>
      <c r="AA151" s="19"/>
      <c r="AB151" s="19"/>
    </row>
    <row r="152" spans="1:28" ht="14.25" customHeight="1">
      <c r="A152" s="19"/>
      <c r="B152" s="19"/>
      <c r="C152" s="19"/>
      <c r="D152" s="19"/>
      <c r="E152" s="19"/>
      <c r="F152" s="19"/>
      <c r="G152" s="19"/>
      <c r="H152" s="74"/>
      <c r="I152" s="19"/>
      <c r="J152" s="19"/>
      <c r="K152" s="19"/>
      <c r="L152" s="19"/>
      <c r="M152" s="19"/>
      <c r="N152" s="19"/>
      <c r="O152" s="19"/>
      <c r="P152" s="19"/>
      <c r="Q152" s="19"/>
      <c r="R152" s="19"/>
      <c r="S152" s="19"/>
      <c r="T152" s="19"/>
      <c r="U152" s="19"/>
      <c r="V152" s="19"/>
      <c r="W152" s="19"/>
      <c r="X152" s="19"/>
      <c r="Y152" s="19"/>
      <c r="Z152" s="19"/>
      <c r="AA152" s="19"/>
      <c r="AB152" s="19"/>
    </row>
    <row r="153" spans="1:28" ht="14.25" customHeight="1">
      <c r="A153" s="19"/>
      <c r="B153" s="19"/>
      <c r="C153" s="19"/>
      <c r="D153" s="19"/>
      <c r="E153" s="19"/>
      <c r="F153" s="19"/>
      <c r="G153" s="19"/>
      <c r="H153" s="74"/>
      <c r="I153" s="19"/>
      <c r="J153" s="19"/>
      <c r="K153" s="19"/>
      <c r="L153" s="19"/>
      <c r="M153" s="19"/>
      <c r="N153" s="19"/>
      <c r="O153" s="19"/>
      <c r="P153" s="19"/>
      <c r="Q153" s="19"/>
      <c r="R153" s="19"/>
      <c r="S153" s="19"/>
      <c r="T153" s="19"/>
      <c r="U153" s="19"/>
      <c r="V153" s="19"/>
      <c r="W153" s="19"/>
      <c r="X153" s="19"/>
      <c r="Y153" s="19"/>
      <c r="Z153" s="19"/>
      <c r="AA153" s="19"/>
      <c r="AB153" s="19"/>
    </row>
    <row r="154" spans="1:28" ht="14.25" customHeight="1">
      <c r="A154" s="65"/>
      <c r="B154" s="20"/>
      <c r="C154" s="21"/>
      <c r="D154" s="21"/>
      <c r="E154" s="21"/>
      <c r="F154" s="21"/>
      <c r="G154" s="21"/>
      <c r="H154" s="21"/>
      <c r="I154" s="21"/>
      <c r="J154" s="21"/>
      <c r="K154" s="19"/>
      <c r="L154" s="19"/>
      <c r="M154" s="19"/>
      <c r="N154" s="19"/>
      <c r="O154" s="19"/>
      <c r="P154" s="19"/>
      <c r="Q154" s="19"/>
      <c r="R154" s="19"/>
      <c r="S154" s="19"/>
      <c r="T154" s="19"/>
      <c r="U154" s="19"/>
      <c r="V154" s="19"/>
      <c r="W154" s="19"/>
      <c r="X154" s="19"/>
      <c r="Y154" s="19"/>
      <c r="Z154" s="19"/>
      <c r="AA154" s="19"/>
      <c r="AB154" s="19"/>
    </row>
    <row r="155" spans="1:28" ht="14.25" customHeight="1">
      <c r="A155" s="31"/>
      <c r="B155" s="22"/>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row>
    <row r="156" spans="1:28" ht="14.2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row>
    <row r="157" spans="1:28" ht="14.2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row>
    <row r="158" spans="1:28" ht="14.2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row>
    <row r="159" spans="1:28" ht="14.2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row>
    <row r="160" spans="1:28" ht="14.2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row>
    <row r="161" spans="1:28" ht="14.2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row>
    <row r="162" spans="1:28" ht="14.2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row>
    <row r="163" spans="1:28" ht="14.2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row>
    <row r="164" spans="1:28" ht="14.2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row>
    <row r="165" spans="1:28" ht="14.2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row>
    <row r="166" spans="1:28" ht="14.2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row>
    <row r="167" spans="1:28" ht="14.2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row>
    <row r="168" spans="1:28" ht="14.2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row>
    <row r="169" spans="1:28" ht="14.2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row>
    <row r="170" spans="1:28" ht="14.2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row>
    <row r="171" spans="1:28" ht="14.2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row>
    <row r="172" spans="1:28" ht="14.2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row>
    <row r="173" spans="1:28" ht="14.2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row>
    <row r="174" spans="1:28" ht="14.2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row>
    <row r="175" spans="1:28" ht="14.2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row>
    <row r="176" spans="1:28" ht="14.2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row>
    <row r="177" spans="1:28" ht="14.2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row>
    <row r="178" spans="1:28" ht="14.2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row>
    <row r="179" spans="1:28" ht="14.2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row>
    <row r="180" spans="1:28" ht="14.2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row>
    <row r="181" spans="1:28" ht="14.2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row>
    <row r="182" spans="1:28" ht="14.2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row>
    <row r="183" spans="1:28" ht="14.2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row>
    <row r="184" spans="1:28" ht="14.2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row>
    <row r="185" spans="1:28" ht="14.2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row>
    <row r="186" spans="1:28" ht="14.2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row>
    <row r="187" spans="1:28" ht="14.2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row>
    <row r="188" spans="1:28" ht="14.2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row>
    <row r="189" spans="1:28" ht="14.2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row>
    <row r="190" spans="1:28" ht="14.2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row>
    <row r="191" spans="1:28" ht="14.2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row>
    <row r="192" spans="1:28" ht="14.2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row>
    <row r="193" spans="1:28" ht="14.2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row>
    <row r="194" spans="1:28" ht="14.2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row>
    <row r="195" spans="1:28" ht="14.2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row>
    <row r="196" spans="1:28" ht="14.2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row>
    <row r="197" spans="1:28" ht="14.2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row>
    <row r="198" spans="1:28" ht="14.2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row>
    <row r="199" spans="1:28" ht="14.2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row>
    <row r="200" spans="1:28" ht="14.2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row>
    <row r="201" spans="1:28" ht="14.2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row>
    <row r="202" spans="1:28" ht="14.2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row>
    <row r="203" spans="1:28" ht="14.2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row>
    <row r="204" spans="1:28" ht="14.2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row>
    <row r="205" spans="1:28" ht="14.2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row>
    <row r="206" spans="1:28" ht="14.2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row>
    <row r="207" spans="1:28" ht="14.2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row>
    <row r="208" spans="1:28" ht="14.2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row>
    <row r="209" spans="1:28" ht="14.2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row>
    <row r="210" spans="1:28" ht="14.2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row>
    <row r="211" spans="1:28" ht="14.2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row>
    <row r="212" spans="1:28" ht="14.2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row>
    <row r="213" spans="1:28" ht="14.2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row>
    <row r="214" spans="1:28" ht="14.2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row>
    <row r="215" spans="1:28" ht="14.2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row>
    <row r="216" spans="1:28" ht="14.2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row>
    <row r="217" spans="1:28" ht="14.2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row>
    <row r="218" spans="1:28" ht="14.2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row>
    <row r="219" spans="1:28" ht="14.2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row>
    <row r="220" spans="1:28" ht="14.2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row>
    <row r="221" spans="1:28" ht="14.2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row>
    <row r="222" spans="1:28" ht="14.2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row>
    <row r="223" spans="1:28" ht="14.2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row>
    <row r="224" spans="1:28" ht="14.2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row>
    <row r="225" spans="1:28" ht="14.2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row>
    <row r="226" spans="1:28" ht="14.2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row>
    <row r="227" spans="1:28" ht="14.2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row>
    <row r="228" spans="1:28" ht="14.2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row>
    <row r="229" spans="1:28" ht="14.2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row>
    <row r="230" spans="1:28" ht="14.2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row>
    <row r="231" spans="1:28" ht="14.2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row>
    <row r="232" spans="1:28" ht="14.2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row>
    <row r="233" spans="1:28" ht="14.2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row>
    <row r="234" spans="1:28" ht="14.2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row>
    <row r="235" spans="1:28" ht="14.2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row>
    <row r="236" spans="1:28" ht="14.2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row>
    <row r="237" spans="1:28" ht="14.2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row>
    <row r="238" spans="1:28" ht="14.2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row>
    <row r="239" spans="1:28" ht="14.2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row>
    <row r="240" spans="1:28" ht="14.2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row>
    <row r="241" spans="1:28" ht="14.2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row>
    <row r="242" spans="1:28" ht="14.2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row>
    <row r="243" spans="1:28" ht="14.2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row>
    <row r="244" spans="1:28" ht="14.2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row>
    <row r="245" spans="1:28" ht="14.2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row>
    <row r="246" spans="1:28" ht="14.2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row>
    <row r="247" spans="1:28" ht="14.2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row>
    <row r="248" spans="1:28" ht="14.2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row>
    <row r="249" spans="1:28" ht="14.2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row>
    <row r="250" spans="1:28" ht="14.2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row>
    <row r="251" spans="1:28" ht="14.2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row>
    <row r="252" spans="1:28" ht="14.2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row>
    <row r="253" spans="1:28" ht="14.2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row>
    <row r="254" spans="1:28" ht="14.2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row>
    <row r="255" spans="1:28" ht="14.2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row>
    <row r="256" spans="1:28" ht="14.2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row>
    <row r="257" spans="1:28" ht="14.2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row>
    <row r="258" spans="1:28" ht="14.2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row>
    <row r="259" spans="1:28" ht="14.2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row>
    <row r="260" spans="1:28" ht="14.2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row>
    <row r="261" spans="1:28" ht="14.2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row>
    <row r="262" spans="1:28" ht="14.2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row>
    <row r="263" spans="1:28" ht="14.2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row>
    <row r="264" spans="1:28" ht="14.2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row>
    <row r="265" spans="1:28" ht="14.2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row>
    <row r="266" spans="1:28" ht="14.2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row>
    <row r="267" spans="1:28" ht="14.2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row>
    <row r="268" spans="1:28" ht="14.2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row>
    <row r="269" spans="1:28" ht="14.2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row>
    <row r="270" spans="1:28" ht="14.2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row>
    <row r="271" spans="1:28" ht="14.2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row>
    <row r="272" spans="1:28" ht="14.2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row>
    <row r="273" spans="1:28" ht="14.2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row>
    <row r="274" spans="1:28" ht="14.2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row>
    <row r="275" spans="1:28" ht="14.2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row>
    <row r="276" spans="1:28" ht="14.2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row>
    <row r="277" spans="1:28" ht="14.2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row>
    <row r="278" spans="1:28" ht="14.2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row>
    <row r="279" spans="1:28" ht="14.2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row>
    <row r="280" spans="1:28" ht="14.2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row>
    <row r="281" spans="1:28" ht="14.2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row>
    <row r="282" spans="1:28" ht="14.2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row>
    <row r="283" spans="1:28" ht="14.2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row>
    <row r="284" spans="1:28" ht="14.2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row>
    <row r="285" spans="1:28" ht="14.2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row>
    <row r="286" spans="1:28" ht="14.2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row>
    <row r="287" spans="1:28" ht="14.2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row>
    <row r="288" spans="1:28" ht="14.2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row>
    <row r="289" spans="1:28" ht="14.2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row>
    <row r="290" spans="1:28" ht="14.2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row>
    <row r="291" spans="1:28" ht="14.2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row>
    <row r="292" spans="1:28" ht="14.2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row>
    <row r="293" spans="1:28" ht="14.2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row>
    <row r="294" spans="1:28" ht="14.2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row>
    <row r="295" spans="1:28" ht="14.2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row>
    <row r="296" spans="1:28" ht="14.2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row>
    <row r="297" spans="1:28" ht="14.2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row>
    <row r="298" spans="1:28" ht="14.2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row>
    <row r="299" spans="1:28" ht="14.2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row>
    <row r="300" spans="1:28" ht="14.2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row>
    <row r="301" spans="1:28" ht="14.2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row>
    <row r="302" spans="1:28" ht="14.2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row>
    <row r="303" spans="1:28" ht="14.2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row>
    <row r="304" spans="1:28" ht="14.2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row>
    <row r="305" spans="1:28" ht="14.2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row>
    <row r="306" spans="1:28" ht="14.2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row>
    <row r="307" spans="1:28" ht="14.2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row>
    <row r="308" spans="1:28" ht="14.2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row>
    <row r="309" spans="1:28" ht="14.2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row>
    <row r="310" spans="1:28" ht="14.2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row>
    <row r="311" spans="1:28" ht="14.2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row>
    <row r="312" spans="1:28" ht="14.2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row>
    <row r="313" spans="1:28" ht="14.2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row>
    <row r="314" spans="1:28" ht="14.2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row>
    <row r="315" spans="1:28" ht="14.2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row>
    <row r="316" spans="1:28" ht="14.2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row>
    <row r="317" spans="1:28" ht="14.2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row>
    <row r="318" spans="1:28" ht="14.2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row>
    <row r="319" spans="1:28" ht="14.2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row>
    <row r="320" spans="1:28" ht="14.2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row>
    <row r="321" spans="1:28" ht="14.2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row>
    <row r="322" spans="1:28" ht="14.2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row>
    <row r="323" spans="1:28" ht="14.2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row>
    <row r="324" spans="1:28" ht="14.2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row>
    <row r="325" spans="1:28" ht="14.2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row>
    <row r="326" spans="1:28" ht="14.2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row>
    <row r="327" spans="1:28" ht="14.2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row>
    <row r="328" spans="1:28" ht="14.2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row>
    <row r="329" spans="1:28" ht="14.2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row>
    <row r="330" spans="1:28" ht="14.2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row>
    <row r="331" spans="1:28" ht="14.2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row>
    <row r="332" spans="1:28" ht="14.2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row>
    <row r="333" spans="1:28" ht="14.2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row>
    <row r="334" spans="1:28" ht="14.2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row>
    <row r="335" spans="1:28" ht="14.2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row>
    <row r="336" spans="1:28" ht="14.2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row>
    <row r="337" spans="1:28" ht="14.2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row>
    <row r="338" spans="1:28" ht="14.2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row>
    <row r="339" spans="1:28" ht="14.2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row>
    <row r="340" spans="1:28" ht="14.2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row>
    <row r="341" spans="1:28" ht="14.2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row>
    <row r="342" spans="1:28" ht="14.2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row>
    <row r="343" spans="1:28" ht="14.2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row>
    <row r="344" spans="1:28" ht="14.2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row>
    <row r="345" spans="1:28" ht="14.2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row>
    <row r="346" spans="1:28" ht="14.2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row>
    <row r="347" spans="1:28" ht="14.2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row>
    <row r="348" spans="1:28" ht="14.2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row>
    <row r="349" spans="1:28" ht="14.2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row>
    <row r="350" spans="1:28" ht="14.2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row>
    <row r="351" spans="1:28" ht="14.2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row>
    <row r="352" spans="1:28" ht="14.2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row>
    <row r="353" spans="1:28" ht="14.2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row>
    <row r="354" spans="1:28" ht="14.2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row>
    <row r="355" spans="1:28" ht="14.2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row>
    <row r="356" spans="1:28" ht="14.2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row>
    <row r="357" spans="1:28" ht="14.2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row>
    <row r="358" spans="1:28" ht="14.2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row>
    <row r="359" spans="1:28" ht="14.2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row>
    <row r="360" spans="1:28" ht="14.2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row>
    <row r="361" spans="1:28" ht="14.2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row>
    <row r="362" spans="1:28" ht="14.2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row>
    <row r="363" spans="1:28" ht="14.2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row>
    <row r="364" spans="1:28" ht="14.2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row>
    <row r="365" spans="1:28" ht="14.2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row>
    <row r="366" spans="1:28" ht="14.2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row>
    <row r="367" spans="1:28" ht="14.2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row>
    <row r="368" spans="1:28" ht="14.2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row>
    <row r="369" spans="1:28" ht="14.2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row>
    <row r="370" spans="1:28" ht="14.2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row>
    <row r="371" spans="1:28" ht="14.2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row>
    <row r="372" spans="1:28" ht="14.2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row>
    <row r="373" spans="1:28" ht="14.2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row>
    <row r="374" spans="1:28" ht="14.2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row>
    <row r="375" spans="1:28" ht="14.2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row>
    <row r="376" spans="1:28" ht="14.2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row>
    <row r="377" spans="1:28" ht="14.2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row>
    <row r="378" spans="1:28" ht="14.2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row>
    <row r="379" spans="1:28" ht="14.2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row>
    <row r="380" spans="1:28" ht="14.2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row>
    <row r="381" spans="1:28" ht="14.2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row>
    <row r="382" spans="1:28" ht="14.2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row>
    <row r="383" spans="1:28" ht="14.2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row>
    <row r="384" spans="1:28" ht="14.2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row>
    <row r="385" spans="1:28" ht="14.2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row>
    <row r="386" spans="1:28" ht="14.2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row>
    <row r="387" spans="1:28" ht="14.2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row>
    <row r="388" spans="1:28" ht="14.2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row>
    <row r="389" spans="1:28" ht="14.2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row>
    <row r="390" spans="1:28" ht="14.2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row>
    <row r="391" spans="1:28" ht="14.2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row>
    <row r="392" spans="1:28" ht="14.2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row>
    <row r="393" spans="1:28" ht="14.2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row>
    <row r="394" spans="1:28" ht="14.2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row>
    <row r="395" spans="1:28" ht="14.2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row>
    <row r="396" spans="1:28" ht="14.2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row>
    <row r="397" spans="1:28" ht="14.2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row>
    <row r="398" spans="1:28" ht="14.2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row>
    <row r="399" spans="1:28" ht="14.2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row>
    <row r="400" spans="1:28" ht="14.2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row>
    <row r="401" spans="1:28" ht="14.2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row>
    <row r="402" spans="1:28" ht="14.2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row>
    <row r="403" spans="1:28" ht="14.2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row>
    <row r="404" spans="1:28" ht="14.2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row>
    <row r="405" spans="1:28" ht="14.2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row>
    <row r="406" spans="1:28" ht="14.2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row>
    <row r="407" spans="1:28" ht="14.2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row>
    <row r="408" spans="1:28" ht="14.2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row>
    <row r="409" spans="1:28" ht="14.2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row>
    <row r="410" spans="1:28" ht="14.2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row>
    <row r="411" spans="1:28" ht="14.2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row>
    <row r="412" spans="1:28" ht="14.2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row>
    <row r="413" spans="1:28" ht="14.2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row>
    <row r="414" spans="1:28" ht="14.2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row>
    <row r="415" spans="1:28" ht="14.2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row>
    <row r="416" spans="1:28" ht="14.2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row>
    <row r="417" spans="1:28" ht="14.2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row>
    <row r="418" spans="1:28" ht="14.2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row>
    <row r="419" spans="1:28" ht="14.2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row>
    <row r="420" spans="1:28" ht="14.2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row>
    <row r="421" spans="1:28" ht="14.2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row>
    <row r="422" spans="1:28" ht="14.2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row>
    <row r="423" spans="1:28" ht="14.2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row>
    <row r="424" spans="1:28" ht="14.2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row>
    <row r="425" spans="1:28" ht="14.2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row>
    <row r="426" spans="1:28" ht="14.2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row>
    <row r="427" spans="1:28" ht="14.2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row>
    <row r="428" spans="1:28" ht="14.2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row>
    <row r="429" spans="1:28" ht="14.2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row>
    <row r="430" spans="1:28" ht="14.2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row>
    <row r="431" spans="1:28" ht="14.2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row>
    <row r="432" spans="1:28" ht="14.2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row>
    <row r="433" spans="1:28" ht="14.2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row>
    <row r="434" spans="1:28" ht="14.2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row>
    <row r="435" spans="1:28" ht="14.2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row>
    <row r="436" spans="1:28" ht="14.2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row>
    <row r="437" spans="1:28" ht="14.2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row>
    <row r="438" spans="1:28" ht="14.2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row>
    <row r="439" spans="1:28" ht="14.2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row>
    <row r="440" spans="1:28" ht="14.2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row>
    <row r="441" spans="1:28" ht="14.2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row>
    <row r="442" spans="1:28" ht="14.2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row>
    <row r="443" spans="1:28" ht="14.2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row>
    <row r="444" spans="1:28" ht="14.2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row>
    <row r="445" spans="1:28" ht="14.2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row>
    <row r="446" spans="1:28" ht="14.2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row>
    <row r="447" spans="1:28" ht="14.2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row>
    <row r="448" spans="1:28" ht="14.2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row>
    <row r="449" spans="1:28" ht="14.2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row>
    <row r="450" spans="1:28" ht="14.2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row>
    <row r="451" spans="1:28" ht="14.2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row>
    <row r="452" spans="1:28" ht="14.2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row>
    <row r="453" spans="1:28" ht="14.2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row>
    <row r="454" spans="1:28" ht="14.2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row>
    <row r="455" spans="1:28" ht="14.2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row>
    <row r="456" spans="1:28" ht="14.2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row>
    <row r="457" spans="1:28" ht="14.2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row>
    <row r="458" spans="1:28" ht="14.2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row>
    <row r="459" spans="1:28" ht="14.2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row>
    <row r="460" spans="1:28" ht="14.2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row>
    <row r="461" spans="1:28" ht="14.2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row>
    <row r="462" spans="1:28" ht="14.2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row>
    <row r="463" spans="1:28" ht="14.2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row>
    <row r="464" spans="1:28" ht="14.2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row>
    <row r="465" spans="1:28" ht="14.2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row>
    <row r="466" spans="1:28" ht="14.2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row>
    <row r="467" spans="1:28" ht="14.2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row>
    <row r="468" spans="1:28" ht="14.2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row>
    <row r="469" spans="1:28" ht="14.2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row>
    <row r="470" spans="1:28" ht="14.2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row>
    <row r="471" spans="1:28" ht="14.2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row>
    <row r="472" spans="1:28" ht="14.2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row>
    <row r="473" spans="1:28" ht="14.2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row>
    <row r="474" spans="1:28" ht="14.2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row>
    <row r="475" spans="1:28" ht="14.2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row>
    <row r="476" spans="1:28" ht="14.2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row>
    <row r="477" spans="1:28" ht="14.2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row>
    <row r="478" spans="1:28" ht="14.2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row>
    <row r="479" spans="1:28" ht="14.2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row>
    <row r="480" spans="1:28" ht="14.2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row>
    <row r="481" spans="1:28" ht="14.2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row>
    <row r="482" spans="1:28" ht="14.2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row>
    <row r="483" spans="1:28" ht="14.2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row>
    <row r="484" spans="1:28" ht="14.2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row>
    <row r="485" spans="1:28" ht="14.2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row>
    <row r="486" spans="1:28" ht="14.2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row>
    <row r="487" spans="1:28" ht="14.2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row>
    <row r="488" spans="1:28" ht="14.2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row>
    <row r="489" spans="1:28" ht="14.2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row>
    <row r="490" spans="1:28" ht="14.2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row>
    <row r="491" spans="1:28" ht="14.2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row>
    <row r="492" spans="1:28" ht="14.2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row>
    <row r="493" spans="1:28" ht="14.2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row>
    <row r="494" spans="1:28" ht="14.2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row>
    <row r="495" spans="1:28" ht="14.2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row>
    <row r="496" spans="1:28" ht="14.2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row>
    <row r="497" spans="1:28" ht="14.2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row>
    <row r="498" spans="1:28" ht="14.2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row>
    <row r="499" spans="1:28" ht="14.2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row>
    <row r="500" spans="1:28" ht="14.2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row>
    <row r="501" spans="1:28" ht="14.2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row>
    <row r="502" spans="1:28" ht="14.2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row>
    <row r="503" spans="1:28" ht="14.2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row>
    <row r="504" spans="1:28" ht="14.2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row>
    <row r="505" spans="1:28" ht="14.2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row>
    <row r="506" spans="1:28" ht="14.2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row>
    <row r="507" spans="1:28" ht="14.2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row>
    <row r="508" spans="1:28" ht="14.2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row>
    <row r="509" spans="1:28" ht="14.2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row>
    <row r="510" spans="1:28" ht="14.2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row>
    <row r="511" spans="1:28" ht="14.2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row>
    <row r="512" spans="1:28" ht="14.2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row>
    <row r="513" spans="1:28" ht="14.2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row>
    <row r="514" spans="1:28" ht="14.2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row>
    <row r="515" spans="1:28" ht="14.2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row>
    <row r="516" spans="1:28" ht="14.2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row>
    <row r="517" spans="1:28" ht="14.2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row>
    <row r="518" spans="1:28" ht="14.2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row>
    <row r="519" spans="1:28" ht="14.2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row>
    <row r="520" spans="1:28" ht="14.2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row>
    <row r="521" spans="1:28" ht="14.2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row>
    <row r="522" spans="1:28" ht="14.2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row>
    <row r="523" spans="1:28" ht="14.2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row>
    <row r="524" spans="1:28" ht="14.2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row>
    <row r="525" spans="1:28" ht="14.2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row>
    <row r="526" spans="1:28" ht="14.2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row>
    <row r="527" spans="1:28" ht="14.2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row>
    <row r="528" spans="1:28" ht="14.2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row>
    <row r="529" spans="1:28" ht="14.2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row>
    <row r="530" spans="1:28" ht="14.2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row>
    <row r="531" spans="1:28" ht="14.2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row>
    <row r="532" spans="1:28" ht="14.2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row>
    <row r="533" spans="1:28" ht="14.2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row>
    <row r="534" spans="1:28" ht="14.2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row>
    <row r="535" spans="1:28" ht="14.2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row>
    <row r="536" spans="1:28" ht="14.2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row>
    <row r="537" spans="1:28" ht="14.2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row>
    <row r="538" spans="1:28" ht="14.2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row>
    <row r="539" spans="1:28" ht="14.2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row>
    <row r="540" spans="1:28" ht="14.2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row>
    <row r="541" spans="1:28" ht="14.2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row>
    <row r="542" spans="1:28" ht="14.2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row>
    <row r="543" spans="1:28" ht="14.2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row>
    <row r="544" spans="1:28" ht="14.2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row>
    <row r="545" spans="1:28" ht="14.2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row>
    <row r="546" spans="1:28" ht="14.2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row>
    <row r="547" spans="1:28" ht="14.2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row>
    <row r="548" spans="1:28" ht="14.2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row>
    <row r="549" spans="1:28" ht="14.2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row>
    <row r="550" spans="1:28" ht="14.2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row>
    <row r="551" spans="1:28" ht="14.2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row>
    <row r="552" spans="1:28" ht="14.2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row>
    <row r="553" spans="1:28" ht="14.2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row>
    <row r="554" spans="1:28" ht="14.2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row>
    <row r="555" spans="1:28" ht="14.2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row>
    <row r="556" spans="1:28" ht="14.2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row>
    <row r="557" spans="1:28" ht="14.2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row>
    <row r="558" spans="1:28" ht="14.2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row>
    <row r="559" spans="1:28" ht="14.2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row>
    <row r="560" spans="1:28" ht="14.2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row>
    <row r="561" spans="1:28" ht="14.2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row>
    <row r="562" spans="1:28" ht="14.2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row>
    <row r="563" spans="1:28" ht="14.2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row>
    <row r="564" spans="1:28" ht="14.2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row>
    <row r="565" spans="1:28" ht="14.2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row>
    <row r="566" spans="1:28" ht="14.2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row>
    <row r="567" spans="1:28" ht="14.2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row>
    <row r="568" spans="1:28" ht="14.2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row>
    <row r="569" spans="1:28" ht="14.2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row>
    <row r="570" spans="1:28" ht="14.2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row>
    <row r="571" spans="1:28" ht="14.2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row>
    <row r="572" spans="1:28" ht="14.2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row>
    <row r="573" spans="1:28" ht="14.2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row>
    <row r="574" spans="1:28" ht="14.2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row>
    <row r="575" spans="1:28" ht="14.2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row>
    <row r="576" spans="1:28" ht="14.2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row>
    <row r="577" spans="1:28" ht="14.2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row>
    <row r="578" spans="1:28" ht="14.2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row>
    <row r="579" spans="1:28" ht="14.2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row>
    <row r="580" spans="1:28" ht="14.2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row>
    <row r="581" spans="1:28" ht="14.2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row>
    <row r="582" spans="1:28" ht="14.2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row>
    <row r="583" spans="1:28" ht="14.2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row>
    <row r="584" spans="1:28" ht="14.2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row>
    <row r="585" spans="1:28" ht="14.2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row>
    <row r="586" spans="1:28" ht="14.2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row>
    <row r="587" spans="1:28" ht="14.2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row>
    <row r="588" spans="1:28" ht="14.2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row>
    <row r="589" spans="1:28" ht="14.2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row>
    <row r="590" spans="1:28" ht="14.2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row>
    <row r="591" spans="1:28" ht="14.2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row>
    <row r="592" spans="1:28" ht="14.2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row>
    <row r="593" spans="1:28" ht="14.2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row>
    <row r="594" spans="1:28" ht="14.2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row>
    <row r="595" spans="1:28" ht="14.2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row>
    <row r="596" spans="1:28" ht="14.2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row>
    <row r="597" spans="1:28" ht="14.2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row>
    <row r="598" spans="1:28" ht="14.2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row>
    <row r="599" spans="1:28" ht="14.2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row>
    <row r="600" spans="1:28" ht="14.2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row>
    <row r="601" spans="1:28" ht="14.2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row>
    <row r="602" spans="1:28" ht="14.2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row>
    <row r="603" spans="1:28" ht="14.2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row>
    <row r="604" spans="1:28" ht="14.2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row>
    <row r="605" spans="1:28" ht="14.2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row>
    <row r="606" spans="1:28" ht="14.2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row>
    <row r="607" spans="1:28" ht="14.2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row>
    <row r="608" spans="1:28" ht="14.2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row>
    <row r="609" spans="1:28" ht="14.2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row>
    <row r="610" spans="1:28" ht="14.2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row>
    <row r="611" spans="1:28" ht="14.2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row>
    <row r="612" spans="1:28" ht="14.2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row>
    <row r="613" spans="1:28" ht="14.2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row>
    <row r="614" spans="1:28" ht="14.2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row>
    <row r="615" spans="1:28" ht="14.2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row>
    <row r="616" spans="1:28" ht="14.2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row>
    <row r="617" spans="1:28" ht="14.2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row>
    <row r="618" spans="1:28" ht="14.2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row>
    <row r="619" spans="1:28" ht="14.2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row>
    <row r="620" spans="1:28" ht="14.2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row>
    <row r="621" spans="1:28" ht="14.2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row>
    <row r="622" spans="1:28" ht="14.2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row>
    <row r="623" spans="1:28" ht="14.2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row>
    <row r="624" spans="1:28" ht="14.2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row>
    <row r="625" spans="1:28" ht="14.2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row>
    <row r="626" spans="1:28" ht="14.2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row>
    <row r="627" spans="1:28" ht="14.2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row>
    <row r="628" spans="1:28" ht="14.2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row>
    <row r="629" spans="1:28" ht="14.2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row>
    <row r="630" spans="1:28" ht="14.2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row>
    <row r="631" spans="1:28" ht="14.2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row>
    <row r="632" spans="1:28" ht="14.2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row>
    <row r="633" spans="1:28" ht="14.2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row>
    <row r="634" spans="1:28" ht="14.2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row>
    <row r="635" spans="1:28" ht="14.2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row>
    <row r="636" spans="1:28" ht="14.2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row>
    <row r="637" spans="1:28" ht="14.2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row>
    <row r="638" spans="1:28" ht="14.2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row>
    <row r="639" spans="1:28" ht="14.2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row>
    <row r="640" spans="1:28" ht="14.2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row>
    <row r="641" spans="1:28" ht="14.2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row>
    <row r="642" spans="1:28" ht="14.2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row>
    <row r="643" spans="1:28" ht="14.2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row>
    <row r="644" spans="1:28" ht="14.2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row>
    <row r="645" spans="1:28" ht="14.2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row>
    <row r="646" spans="1:28" ht="14.2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row>
    <row r="647" spans="1:28" ht="14.2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row>
    <row r="648" spans="1:28" ht="14.2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row>
    <row r="649" spans="1:28" ht="14.2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row>
    <row r="650" spans="1:28" ht="14.2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row>
    <row r="651" spans="1:28" ht="14.2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row>
    <row r="652" spans="1:28" ht="14.2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row>
    <row r="653" spans="1:28" ht="14.2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row>
    <row r="654" spans="1:28" ht="14.2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row>
    <row r="655" spans="1:28" ht="14.2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row>
    <row r="656" spans="1:28" ht="14.2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row>
    <row r="657" spans="1:28" ht="14.2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row>
    <row r="658" spans="1:28" ht="14.2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row>
    <row r="659" spans="1:28" ht="14.2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row>
    <row r="660" spans="1:28" ht="14.2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row>
    <row r="661" spans="1:28" ht="14.2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row>
    <row r="662" spans="1:28" ht="14.2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row>
    <row r="663" spans="1:28" ht="14.2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row>
    <row r="664" spans="1:28" ht="14.2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row>
    <row r="665" spans="1:28" ht="14.2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row>
    <row r="666" spans="1:28" ht="14.2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row>
    <row r="667" spans="1:28" ht="14.2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row>
    <row r="668" spans="1:28" ht="14.2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row>
    <row r="669" spans="1:28" ht="14.2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row>
    <row r="670" spans="1:28" ht="14.2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row>
    <row r="671" spans="1:28" ht="14.2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row>
    <row r="672" spans="1:28" ht="14.2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row>
    <row r="673" spans="1:28" ht="14.2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row>
    <row r="674" spans="1:28" ht="14.2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row>
    <row r="675" spans="1:28" ht="14.2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row>
    <row r="676" spans="1:28" ht="14.2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row>
    <row r="677" spans="1:28" ht="14.2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row>
    <row r="678" spans="1:28" ht="14.2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row>
    <row r="679" spans="1:28" ht="14.2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row>
    <row r="680" spans="1:28" ht="14.2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row>
    <row r="681" spans="1:28" ht="14.2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row>
    <row r="682" spans="1:28" ht="14.2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row>
    <row r="683" spans="1:28" ht="14.2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row>
    <row r="684" spans="1:28" ht="14.2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row>
    <row r="685" spans="1:28" ht="14.2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row>
    <row r="686" spans="1:28" ht="14.2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row>
    <row r="687" spans="1:28" ht="14.2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row>
    <row r="688" spans="1:28" ht="14.2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row>
    <row r="689" spans="1:28" ht="14.2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row>
    <row r="690" spans="1:28" ht="14.2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row>
    <row r="691" spans="1:28" ht="14.2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row>
    <row r="692" spans="1:28" ht="14.2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row>
    <row r="693" spans="1:28" ht="14.2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row>
    <row r="694" spans="1:28" ht="14.2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row>
    <row r="695" spans="1:28" ht="14.2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row>
    <row r="696" spans="1:28" ht="14.2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row>
    <row r="697" spans="1:28" ht="14.2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row>
    <row r="698" spans="1:28" ht="14.2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row>
    <row r="699" spans="1:28" ht="14.2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row>
    <row r="700" spans="1:28" ht="14.2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row>
    <row r="701" spans="1:28" ht="14.2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row>
    <row r="702" spans="1:28" ht="14.2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row>
    <row r="703" spans="1:28" ht="14.2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row>
    <row r="704" spans="1:28" ht="14.2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row>
    <row r="705" spans="1:28" ht="14.2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row>
    <row r="706" spans="1:28" ht="14.2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row>
    <row r="707" spans="1:28" ht="14.2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row>
    <row r="708" spans="1:28" ht="14.2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row>
    <row r="709" spans="1:28" ht="14.2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row>
    <row r="710" spans="1:28" ht="14.2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row>
    <row r="711" spans="1:28" ht="14.2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row>
    <row r="712" spans="1:28" ht="14.2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row>
    <row r="713" spans="1:28" ht="14.2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row>
    <row r="714" spans="1:28" ht="14.2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row>
    <row r="715" spans="1:28" ht="14.2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row>
    <row r="716" spans="1:28" ht="14.2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row>
    <row r="717" spans="1:28" ht="14.2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row>
    <row r="718" spans="1:28" ht="14.2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row>
    <row r="719" spans="1:28" ht="14.2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row>
    <row r="720" spans="1:28" ht="14.2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row>
    <row r="721" spans="1:28" ht="14.2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row>
    <row r="722" spans="1:28" ht="14.2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row>
    <row r="723" spans="1:28" ht="14.2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row>
    <row r="724" spans="1:28" ht="14.2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row>
    <row r="725" spans="1:28" ht="14.2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row>
    <row r="726" spans="1:28" ht="14.2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row>
    <row r="727" spans="1:28" ht="14.2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row>
    <row r="728" spans="1:28" ht="14.2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row>
    <row r="729" spans="1:28" ht="14.2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row>
    <row r="730" spans="1:28" ht="14.2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row>
    <row r="731" spans="1:28" ht="14.2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row>
    <row r="732" spans="1:28" ht="14.2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row>
    <row r="733" spans="1:28" ht="14.2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row>
    <row r="734" spans="1:28" ht="14.2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row>
    <row r="735" spans="1:28" ht="14.2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row>
    <row r="736" spans="1:28" ht="14.2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row>
    <row r="737" spans="1:28" ht="14.2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row>
    <row r="738" spans="1:28" ht="14.2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row>
    <row r="739" spans="1:28" ht="14.2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row>
    <row r="740" spans="1:28" ht="14.2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row>
    <row r="741" spans="1:28" ht="14.2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row>
    <row r="742" spans="1:28" ht="14.2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row>
    <row r="743" spans="1:28" ht="14.2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row>
    <row r="744" spans="1:28" ht="14.2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row>
    <row r="745" spans="1:28" ht="14.2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row>
    <row r="746" spans="1:28" ht="14.2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row>
    <row r="747" spans="1:28" ht="14.2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row>
    <row r="748" spans="1:28" ht="14.2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row>
    <row r="749" spans="1:28" ht="14.2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row>
    <row r="750" spans="1:28" ht="14.2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row>
    <row r="751" spans="1:28" ht="14.2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row>
    <row r="752" spans="1:28" ht="14.2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row>
    <row r="753" spans="1:28" ht="14.2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row>
    <row r="754" spans="1:28" ht="14.2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row>
    <row r="755" spans="1:28" ht="14.2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row>
    <row r="756" spans="1:28" ht="14.2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row>
    <row r="757" spans="1:28" ht="14.2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row>
    <row r="758" spans="1:28" ht="14.2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row>
    <row r="759" spans="1:28" ht="14.2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row>
    <row r="760" spans="1:28" ht="14.2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row>
    <row r="761" spans="1:28" ht="14.2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row>
    <row r="762" spans="1:28" ht="14.2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row>
    <row r="763" spans="1:28" ht="14.2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row>
    <row r="764" spans="1:28" ht="14.2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row>
    <row r="765" spans="1:28" ht="14.2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row>
    <row r="766" spans="1:28" ht="14.2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row>
    <row r="767" spans="1:28" ht="14.2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row>
    <row r="768" spans="1:28" ht="14.2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row>
    <row r="769" spans="1:28" ht="14.2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row>
    <row r="770" spans="1:28" ht="14.2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row>
    <row r="771" spans="1:28" ht="14.2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row>
    <row r="772" spans="1:28" ht="14.2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row>
    <row r="773" spans="1:28" ht="14.2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row>
    <row r="774" spans="1:28" ht="14.2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row>
    <row r="775" spans="1:28" ht="14.2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row>
    <row r="776" spans="1:28" ht="14.2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row>
    <row r="777" spans="1:28" ht="14.2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row>
    <row r="778" spans="1:28" ht="14.2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row>
    <row r="779" spans="1:28" ht="14.2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row>
    <row r="780" spans="1:28" ht="14.2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row>
    <row r="781" spans="1:28" ht="14.2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row>
    <row r="782" spans="1:28" ht="14.2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row>
    <row r="783" spans="1:28" ht="14.2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row>
    <row r="784" spans="1:28" ht="14.2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row>
    <row r="785" spans="1:28" ht="14.2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row>
    <row r="786" spans="1:28" ht="14.2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row>
    <row r="787" spans="1:28" ht="14.2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row>
    <row r="788" spans="1:28" ht="14.2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row>
    <row r="789" spans="1:28" ht="14.2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row>
    <row r="790" spans="1:28" ht="14.2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row>
    <row r="791" spans="1:28" ht="14.2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row>
    <row r="792" spans="1:28" ht="14.2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row>
    <row r="793" spans="1:28" ht="14.2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row>
    <row r="794" spans="1:28" ht="14.2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row>
    <row r="795" spans="1:28" ht="14.2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row>
    <row r="796" spans="1:28" ht="14.2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row>
    <row r="797" spans="1:28" ht="14.2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row>
    <row r="798" spans="1:28" ht="14.2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row>
    <row r="799" spans="1:28" ht="14.2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row>
    <row r="800" spans="1:28" ht="14.2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row>
    <row r="801" spans="1:28" ht="14.2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row>
    <row r="802" spans="1:28" ht="14.2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row>
    <row r="803" spans="1:28" ht="14.2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row>
    <row r="804" spans="1:28" ht="14.2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row>
    <row r="805" spans="1:28" ht="14.2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row>
    <row r="806" spans="1:28" ht="14.2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row>
    <row r="807" spans="1:28" ht="14.2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row>
    <row r="808" spans="1:28" ht="14.2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row>
    <row r="809" spans="1:28" ht="14.2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row>
    <row r="810" spans="1:28" ht="14.2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row>
    <row r="811" spans="1:28" ht="14.2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row>
    <row r="812" spans="1:28" ht="14.2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row>
    <row r="813" spans="1:28" ht="14.2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row>
    <row r="814" spans="1:28" ht="14.2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row>
    <row r="815" spans="1:28" ht="14.2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row>
    <row r="816" spans="1:28" ht="14.2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row>
    <row r="817" spans="1:28" ht="14.2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row>
    <row r="818" spans="1:28" ht="14.2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row>
    <row r="819" spans="1:28" ht="14.2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row>
    <row r="820" spans="1:28" ht="14.2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row>
    <row r="821" spans="1:28" ht="14.2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row>
    <row r="822" spans="1:28" ht="14.2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row>
    <row r="823" spans="1:28" ht="14.2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row>
    <row r="824" spans="1:28" ht="14.2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row>
    <row r="825" spans="1:28" ht="14.2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row>
    <row r="826" spans="1:28" ht="14.2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row>
    <row r="827" spans="1:28" ht="14.2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row>
    <row r="828" spans="1:28" ht="14.2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row>
    <row r="829" spans="1:28" ht="14.2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row>
    <row r="830" spans="1:28" ht="14.2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row>
    <row r="831" spans="1:28" ht="14.2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row>
    <row r="832" spans="1:28" ht="14.2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row>
    <row r="833" spans="1:28" ht="14.2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row>
    <row r="834" spans="1:28" ht="14.2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row>
    <row r="835" spans="1:28" ht="14.2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row>
    <row r="836" spans="1:28" ht="14.2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row>
    <row r="837" spans="1:28" ht="14.2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row>
    <row r="838" spans="1:28" ht="14.2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row>
    <row r="839" spans="1:28" ht="14.2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row>
    <row r="840" spans="1:28" ht="14.2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row>
    <row r="841" spans="1:28" ht="14.2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row>
    <row r="842" spans="1:28" ht="14.2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row>
    <row r="843" spans="1:28" ht="14.2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row>
    <row r="844" spans="1:28" ht="14.2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row>
    <row r="845" spans="1:28" ht="14.2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row>
    <row r="846" spans="1:28" ht="14.2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row>
    <row r="847" spans="1:28" ht="14.2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row>
    <row r="848" spans="1:28" ht="14.2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row>
    <row r="849" spans="1:28" ht="14.2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row>
    <row r="850" spans="1:28" ht="14.2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row>
    <row r="851" spans="1:28" ht="14.2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row>
    <row r="852" spans="1:28" ht="14.2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row>
    <row r="853" spans="1:28" ht="14.2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row>
    <row r="854" spans="1:28" ht="14.2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row>
    <row r="855" spans="1:28" ht="14.2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row>
    <row r="856" spans="1:28" ht="14.2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row>
    <row r="857" spans="1:28" ht="14.2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row>
    <row r="858" spans="1:28" ht="14.2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row>
    <row r="859" spans="1:28" ht="14.2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row>
    <row r="860" spans="1:28" ht="14.2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row>
    <row r="861" spans="1:28" ht="14.2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row>
    <row r="862" spans="1:28" ht="14.2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row>
    <row r="863" spans="1:28" ht="14.2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row>
    <row r="864" spans="1:28" ht="14.2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row>
    <row r="865" spans="1:28" ht="14.2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row>
    <row r="866" spans="1:28" ht="14.2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row>
    <row r="867" spans="1:28" ht="14.2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row>
    <row r="868" spans="1:28" ht="14.2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row>
    <row r="869" spans="1:28" ht="14.2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row>
    <row r="870" spans="1:28" ht="14.2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row>
    <row r="871" spans="1:28" ht="14.2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row>
    <row r="872" spans="1:28" ht="14.2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row>
    <row r="873" spans="1:28" ht="14.2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row>
    <row r="874" spans="1:28" ht="14.2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row>
    <row r="875" spans="1:28" ht="14.2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row>
    <row r="876" spans="1:28" ht="14.2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row>
    <row r="877" spans="1:28" ht="14.2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row>
    <row r="878" spans="1:28" ht="14.2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row>
    <row r="879" spans="1:28" ht="14.2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row>
    <row r="880" spans="1:28" ht="14.2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row>
    <row r="881" spans="1:28" ht="14.2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row>
    <row r="882" spans="1:28" ht="14.2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row>
    <row r="883" spans="1:28" ht="14.2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row>
    <row r="884" spans="1:28" ht="14.2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row>
    <row r="885" spans="1:28" ht="14.2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row>
    <row r="886" spans="1:28" ht="14.2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row>
    <row r="887" spans="1:28" ht="14.2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row>
    <row r="888" spans="1:28" ht="14.2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row>
    <row r="889" spans="1:28" ht="14.2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row>
    <row r="890" spans="1:28" ht="14.2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row>
    <row r="891" spans="1:28" ht="14.2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row>
    <row r="892" spans="1:28" ht="14.2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row>
    <row r="893" spans="1:28" ht="14.2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row>
    <row r="894" spans="1:28" ht="14.2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row>
    <row r="895" spans="1:28" ht="14.2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row>
    <row r="896" spans="1:28" ht="14.2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row>
    <row r="897" spans="1:28" ht="14.2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row>
    <row r="898" spans="1:28" ht="14.2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row>
    <row r="899" spans="1:28" ht="14.2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row>
    <row r="900" spans="1:28" ht="14.2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row>
    <row r="901" spans="1:28" ht="14.2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row>
    <row r="902" spans="1:28" ht="14.2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row>
    <row r="903" spans="1:28" ht="14.2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row>
    <row r="904" spans="1:28" ht="14.2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row>
    <row r="905" spans="1:28" ht="14.2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row>
    <row r="906" spans="1:28" ht="14.2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row>
    <row r="907" spans="1:28" ht="14.2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row>
    <row r="908" spans="1:28" ht="14.2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row>
    <row r="909" spans="1:28" ht="14.2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row>
    <row r="910" spans="1:28" ht="14.2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row>
    <row r="911" spans="1:28" ht="14.2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row>
    <row r="912" spans="1:28" ht="14.2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row>
    <row r="913" spans="1:28" ht="14.2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row>
    <row r="914" spans="1:28" ht="14.2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row>
    <row r="915" spans="1:28" ht="14.2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row>
    <row r="916" spans="1:28" ht="14.2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row>
    <row r="917" spans="1:28" ht="14.2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row>
    <row r="918" spans="1:28" ht="14.2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row>
    <row r="919" spans="1:28" ht="14.2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row>
    <row r="920" spans="1:28" ht="14.2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row>
    <row r="921" spans="1:28" ht="14.2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row>
    <row r="922" spans="1:28" ht="14.2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row>
    <row r="923" spans="1:28" ht="14.2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row>
    <row r="924" spans="1:28" ht="14.2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row>
    <row r="925" spans="1:28" ht="14.2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row>
    <row r="926" spans="1:28" ht="14.2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row>
    <row r="927" spans="1:28" ht="14.2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row>
    <row r="928" spans="1:28" ht="14.2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row>
    <row r="929" spans="1:28" ht="14.2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row>
    <row r="930" spans="1:28" ht="14.2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row>
    <row r="931" spans="1:28" ht="14.2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row>
    <row r="932" spans="1:28" ht="14.2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row>
    <row r="933" spans="1:28" ht="14.2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row>
    <row r="934" spans="1:28" ht="14.2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row>
    <row r="935" spans="1:28" ht="14.2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row>
    <row r="936" spans="1:28" ht="14.2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row>
    <row r="937" spans="1:28" ht="14.2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row>
    <row r="938" spans="1:28" ht="14.2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row>
    <row r="939" spans="1:28" ht="14.2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row>
    <row r="940" spans="1:28" ht="14.2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row>
    <row r="941" spans="1:28" ht="14.2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row>
    <row r="942" spans="1:28" ht="14.2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row>
    <row r="943" spans="1:28" ht="14.2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row>
    <row r="944" spans="1:28" ht="14.2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row>
    <row r="945" spans="1:28" ht="14.2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row>
    <row r="946" spans="1:28" ht="14.2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row>
    <row r="947" spans="1:28" ht="14.2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row>
    <row r="948" spans="1:28" ht="14.2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row>
    <row r="949" spans="1:28" ht="14.2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row>
    <row r="950" spans="1:28" ht="14.2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row>
    <row r="951" spans="1:28" ht="14.2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row>
    <row r="952" spans="1:28" ht="14.2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row>
    <row r="953" spans="1:28" ht="14.2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row>
    <row r="954" spans="1:28" ht="14.2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row>
    <row r="955" spans="1:28" ht="14.2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row>
    <row r="956" spans="1:28" ht="14.2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row>
    <row r="957" spans="1:28" ht="14.2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row>
    <row r="958" spans="1:28" ht="14.2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row>
    <row r="959" spans="1:28" ht="14.2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row>
    <row r="960" spans="1:28" ht="14.2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row>
    <row r="961" spans="1:28" ht="14.2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row>
    <row r="962" spans="1:28" ht="14.2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row>
    <row r="963" spans="1:28" ht="14.2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row>
    <row r="964" spans="1:28" ht="14.2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row>
    <row r="965" spans="1:28" ht="14.2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row>
    <row r="966" spans="1:28" ht="14.2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row>
    <row r="967" spans="1:28" ht="14.2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row>
    <row r="968" spans="1:28" ht="14.2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row>
    <row r="969" spans="1:28" ht="14.2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row>
    <row r="970" spans="1:28" ht="14.2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row>
    <row r="971" spans="1:28" ht="14.2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row>
    <row r="972" spans="1:28" ht="14.2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row>
    <row r="973" spans="1:28" ht="14.2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row>
    <row r="974" spans="1:28" ht="14.2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row>
    <row r="975" spans="1:28" ht="14.2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row>
    <row r="976" spans="1:28" ht="14.2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row>
    <row r="977" spans="1:28" ht="14.2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row>
    <row r="978" spans="1:28" ht="14.2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row>
    <row r="979" spans="1:28" ht="14.2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row>
    <row r="980" spans="1:28" ht="14.2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row>
    <row r="981" spans="1:28" ht="14.2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row>
    <row r="982" spans="1:28" ht="14.2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row>
    <row r="983" spans="1:28" ht="14.2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row>
    <row r="984" spans="1:28" ht="14.2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row>
    <row r="985" spans="1:28" ht="14.2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row>
    <row r="986" spans="1:28" ht="14.2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row>
    <row r="987" spans="1:28" ht="14.2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row>
    <row r="988" spans="1:28" ht="14.2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row>
    <row r="989" spans="1:28" ht="14.2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row>
    <row r="990" spans="1:28" ht="14.2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row>
    <row r="991" spans="1:28" ht="14.2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row>
    <row r="992" spans="1:28" ht="14.2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row>
    <row r="993" spans="1:28" ht="14.2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row>
    <row r="994" spans="1:28" ht="14.2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row>
    <row r="995" spans="1:28" ht="14.2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row>
    <row r="996" spans="1:28" ht="14.2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row>
    <row r="997" spans="1:28" ht="14.2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row>
    <row r="998" spans="1:28" ht="14.2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row>
    <row r="999" spans="1:28" ht="14.2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row>
    <row r="1000" spans="1:28" ht="14.2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row>
  </sheetData>
  <mergeCells count="39">
    <mergeCell ref="E17:F17"/>
    <mergeCell ref="E18:F18"/>
    <mergeCell ref="E21:F24"/>
    <mergeCell ref="E27:F30"/>
    <mergeCell ref="E33:F34"/>
    <mergeCell ref="E37:F37"/>
    <mergeCell ref="E38:F40"/>
    <mergeCell ref="D67:F67"/>
    <mergeCell ref="D68:F68"/>
    <mergeCell ref="G44:H44"/>
    <mergeCell ref="G45:H53"/>
    <mergeCell ref="D62:F62"/>
    <mergeCell ref="G63:G71"/>
    <mergeCell ref="D64:F64"/>
    <mergeCell ref="D65:F65"/>
    <mergeCell ref="D66:F66"/>
    <mergeCell ref="D71:F71"/>
    <mergeCell ref="H148:I151"/>
    <mergeCell ref="D69:F69"/>
    <mergeCell ref="D70:F70"/>
    <mergeCell ref="E101:G101"/>
    <mergeCell ref="E102:G102"/>
    <mergeCell ref="F107:H112"/>
    <mergeCell ref="F113:H113"/>
    <mergeCell ref="D114:H114"/>
    <mergeCell ref="F118:H118"/>
    <mergeCell ref="F132:H132"/>
    <mergeCell ref="E135:H135"/>
    <mergeCell ref="H143:I143"/>
    <mergeCell ref="H144:I145"/>
    <mergeCell ref="B134:B135"/>
    <mergeCell ref="B143:B151"/>
    <mergeCell ref="B18:B39"/>
    <mergeCell ref="B43:B59"/>
    <mergeCell ref="B62:B72"/>
    <mergeCell ref="B75:B94"/>
    <mergeCell ref="B101:B102"/>
    <mergeCell ref="B105:B126"/>
    <mergeCell ref="B131:B13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defaultColWidth="12.5703125" defaultRowHeight="15" customHeight="1"/>
  <cols>
    <col min="1" max="1" width="41.5703125" customWidth="1"/>
    <col min="2" max="2" width="31.85546875" customWidth="1"/>
    <col min="3" max="5" width="51.140625" customWidth="1"/>
    <col min="6" max="6" width="117.42578125" customWidth="1"/>
    <col min="7" max="26" width="9.140625" customWidth="1"/>
  </cols>
  <sheetData>
    <row r="1" spans="1:26" ht="27" customHeight="1">
      <c r="A1" s="137" t="s">
        <v>144</v>
      </c>
      <c r="B1" s="137"/>
      <c r="C1" s="137"/>
      <c r="D1" s="137"/>
      <c r="E1" s="137"/>
      <c r="F1" s="137"/>
      <c r="G1" s="13"/>
      <c r="H1" s="13"/>
      <c r="I1" s="13"/>
      <c r="J1" s="13"/>
      <c r="K1" s="13"/>
      <c r="L1" s="13"/>
      <c r="M1" s="13"/>
      <c r="N1" s="13"/>
      <c r="O1" s="13"/>
      <c r="P1" s="13"/>
      <c r="Q1" s="13"/>
      <c r="R1" s="13"/>
      <c r="S1" s="13"/>
      <c r="T1" s="13"/>
      <c r="U1" s="13"/>
      <c r="V1" s="13"/>
      <c r="W1" s="13"/>
      <c r="X1" s="13"/>
      <c r="Y1" s="13"/>
      <c r="Z1" s="13"/>
    </row>
    <row r="2" spans="1:26" ht="27" customHeight="1">
      <c r="A2" s="109" t="s">
        <v>318</v>
      </c>
      <c r="B2" s="137"/>
      <c r="C2" s="137"/>
      <c r="D2" s="137"/>
      <c r="E2" s="137"/>
      <c r="F2" s="137"/>
      <c r="G2" s="13"/>
      <c r="H2" s="13"/>
      <c r="I2" s="13"/>
      <c r="J2" s="13"/>
      <c r="K2" s="13"/>
      <c r="L2" s="13"/>
      <c r="M2" s="13"/>
      <c r="N2" s="13"/>
      <c r="O2" s="13"/>
      <c r="P2" s="13"/>
      <c r="Q2" s="13"/>
      <c r="R2" s="13"/>
      <c r="S2" s="13"/>
      <c r="T2" s="13"/>
      <c r="U2" s="13"/>
      <c r="V2" s="13"/>
      <c r="W2" s="13"/>
      <c r="X2" s="13"/>
      <c r="Y2" s="13"/>
      <c r="Z2" s="13"/>
    </row>
    <row r="3" spans="1:26" ht="27" customHeight="1">
      <c r="A3" s="109" t="s">
        <v>319</v>
      </c>
      <c r="B3" s="137"/>
      <c r="C3" s="137"/>
      <c r="D3" s="137"/>
      <c r="E3" s="137"/>
      <c r="F3" s="137"/>
      <c r="G3" s="13"/>
      <c r="H3" s="13"/>
      <c r="I3" s="13"/>
      <c r="J3" s="13"/>
      <c r="K3" s="13"/>
      <c r="L3" s="13"/>
      <c r="M3" s="13"/>
      <c r="N3" s="13"/>
      <c r="O3" s="13"/>
      <c r="P3" s="13"/>
      <c r="Q3" s="13"/>
      <c r="R3" s="13"/>
      <c r="S3" s="13"/>
      <c r="T3" s="13"/>
      <c r="U3" s="13"/>
      <c r="V3" s="13"/>
      <c r="W3" s="13"/>
      <c r="X3" s="13"/>
      <c r="Y3" s="13"/>
      <c r="Z3" s="13"/>
    </row>
    <row r="4" spans="1:26" ht="26.25" customHeight="1">
      <c r="A4" s="206" t="s">
        <v>320</v>
      </c>
      <c r="B4" s="222"/>
      <c r="C4" s="222"/>
      <c r="D4" s="222"/>
      <c r="E4" s="222"/>
      <c r="F4" s="222"/>
      <c r="G4" s="75"/>
      <c r="H4" s="75"/>
      <c r="I4" s="75"/>
      <c r="J4" s="75"/>
      <c r="K4" s="75"/>
      <c r="L4" s="75"/>
      <c r="M4" s="13"/>
      <c r="N4" s="13"/>
      <c r="O4" s="13"/>
      <c r="P4" s="13"/>
      <c r="Q4" s="13"/>
      <c r="R4" s="13"/>
      <c r="S4" s="13"/>
      <c r="T4" s="13"/>
      <c r="U4" s="13"/>
      <c r="V4" s="13"/>
      <c r="W4" s="13"/>
      <c r="X4" s="13"/>
      <c r="Y4" s="13"/>
      <c r="Z4" s="13"/>
    </row>
    <row r="5" spans="1:26" ht="26.25" customHeight="1">
      <c r="A5" s="75"/>
      <c r="B5" s="75"/>
      <c r="C5" s="75"/>
      <c r="D5" s="75"/>
      <c r="E5" s="75"/>
      <c r="F5" s="75"/>
      <c r="G5" s="75"/>
      <c r="H5" s="75"/>
      <c r="I5" s="75"/>
      <c r="J5" s="75"/>
      <c r="K5" s="75"/>
      <c r="L5" s="75"/>
      <c r="M5" s="13"/>
      <c r="N5" s="13"/>
      <c r="O5" s="13"/>
      <c r="P5" s="13"/>
      <c r="Q5" s="13"/>
      <c r="R5" s="13"/>
      <c r="S5" s="13"/>
      <c r="T5" s="13"/>
      <c r="U5" s="13"/>
      <c r="V5" s="13"/>
      <c r="W5" s="13"/>
      <c r="X5" s="13"/>
      <c r="Y5" s="13"/>
      <c r="Z5" s="13"/>
    </row>
    <row r="6" spans="1:26" ht="42" customHeight="1">
      <c r="A6" s="76" t="s">
        <v>321</v>
      </c>
      <c r="B6" s="77" t="s">
        <v>322</v>
      </c>
      <c r="C6" s="78" t="s">
        <v>323</v>
      </c>
      <c r="D6" s="138" t="s">
        <v>324</v>
      </c>
      <c r="E6" s="77" t="s">
        <v>325</v>
      </c>
      <c r="F6" s="139" t="s">
        <v>205</v>
      </c>
      <c r="G6" s="79"/>
      <c r="H6" s="79"/>
      <c r="I6" s="79"/>
      <c r="J6" s="79"/>
      <c r="K6" s="79"/>
      <c r="L6" s="79"/>
      <c r="M6" s="79"/>
      <c r="N6" s="79"/>
      <c r="O6" s="79"/>
      <c r="P6" s="79"/>
      <c r="Q6" s="79"/>
      <c r="R6" s="79"/>
      <c r="S6" s="79"/>
      <c r="T6" s="79"/>
      <c r="U6" s="79"/>
      <c r="V6" s="79"/>
      <c r="W6" s="79"/>
      <c r="X6" s="79"/>
      <c r="Y6" s="79"/>
      <c r="Z6" s="79"/>
    </row>
    <row r="7" spans="1:26" ht="85.5" customHeight="1">
      <c r="A7" s="140" t="s">
        <v>326</v>
      </c>
      <c r="B7" s="80" t="s">
        <v>327</v>
      </c>
      <c r="C7" s="81">
        <v>12.92</v>
      </c>
      <c r="D7" s="81">
        <v>11.47</v>
      </c>
      <c r="E7" s="81">
        <v>99.3</v>
      </c>
      <c r="F7" s="80" t="s">
        <v>328</v>
      </c>
      <c r="G7" s="1"/>
      <c r="H7" s="1"/>
      <c r="I7" s="1"/>
      <c r="J7" s="1"/>
      <c r="K7" s="1"/>
      <c r="L7" s="1"/>
      <c r="M7" s="1"/>
      <c r="N7" s="1"/>
      <c r="O7" s="1"/>
      <c r="P7" s="1"/>
      <c r="Q7" s="1"/>
      <c r="R7" s="1"/>
      <c r="S7" s="1"/>
      <c r="T7" s="1"/>
      <c r="U7" s="1"/>
      <c r="V7" s="1"/>
      <c r="W7" s="1"/>
      <c r="X7" s="1"/>
      <c r="Y7" s="1"/>
      <c r="Z7" s="1"/>
    </row>
    <row r="8" spans="1:26" ht="42" customHeight="1">
      <c r="A8" s="177" t="s">
        <v>329</v>
      </c>
      <c r="B8" s="82" t="s">
        <v>330</v>
      </c>
      <c r="C8" s="81">
        <f>C7*B17</f>
        <v>4.4072703999999998</v>
      </c>
      <c r="D8" s="81">
        <f>D7*0.20359</f>
        <v>2.3351773000000002</v>
      </c>
      <c r="E8" s="81">
        <f>E7*B19</f>
        <v>4.6492259999999996</v>
      </c>
      <c r="F8" s="80" t="s">
        <v>331</v>
      </c>
      <c r="G8" s="1"/>
      <c r="H8" s="1"/>
      <c r="I8" s="1"/>
      <c r="J8" s="1"/>
      <c r="K8" s="1"/>
      <c r="L8" s="1"/>
      <c r="M8" s="1"/>
      <c r="N8" s="1"/>
      <c r="O8" s="1"/>
      <c r="P8" s="1"/>
      <c r="Q8" s="1"/>
      <c r="R8" s="1"/>
      <c r="S8" s="1"/>
      <c r="T8" s="1"/>
      <c r="U8" s="1"/>
      <c r="V8" s="1"/>
      <c r="W8" s="1"/>
      <c r="X8" s="1"/>
      <c r="Y8" s="1"/>
      <c r="Z8" s="1"/>
    </row>
    <row r="9" spans="1:26" ht="42" customHeight="1">
      <c r="A9" s="225"/>
      <c r="B9" s="82" t="s">
        <v>332</v>
      </c>
      <c r="C9" s="81">
        <f t="shared" ref="C9:E9" si="0">C8*30.5</f>
        <v>134.4217472</v>
      </c>
      <c r="D9" s="81">
        <f t="shared" si="0"/>
        <v>71.22290765000001</v>
      </c>
      <c r="E9" s="81">
        <f t="shared" si="0"/>
        <v>141.80139299999999</v>
      </c>
      <c r="F9" s="80" t="s">
        <v>333</v>
      </c>
      <c r="G9" s="1"/>
      <c r="H9" s="1"/>
      <c r="I9" s="1"/>
      <c r="J9" s="1"/>
      <c r="K9" s="1"/>
      <c r="L9" s="1"/>
      <c r="M9" s="1"/>
      <c r="N9" s="1"/>
      <c r="O9" s="1"/>
      <c r="P9" s="1"/>
      <c r="Q9" s="1"/>
      <c r="R9" s="1"/>
      <c r="S9" s="1"/>
      <c r="T9" s="1"/>
      <c r="U9" s="1"/>
      <c r="V9" s="1"/>
      <c r="W9" s="1"/>
      <c r="X9" s="1"/>
      <c r="Y9" s="1"/>
      <c r="Z9" s="1"/>
    </row>
    <row r="10" spans="1:26" ht="42" customHeight="1">
      <c r="A10" s="140" t="s">
        <v>334</v>
      </c>
      <c r="B10" s="82" t="s">
        <v>335</v>
      </c>
      <c r="C10" s="81">
        <f>'4) Household Size and FTWE'!B5</f>
        <v>4</v>
      </c>
      <c r="D10" s="81">
        <f>'4) Household Size and FTWE'!C5</f>
        <v>4</v>
      </c>
      <c r="E10" s="81">
        <f>'4) Household Size and FTWE'!D5</f>
        <v>5</v>
      </c>
      <c r="F10" s="80" t="s">
        <v>336</v>
      </c>
      <c r="G10" s="1"/>
      <c r="H10" s="1"/>
      <c r="I10" s="1"/>
      <c r="J10" s="1"/>
      <c r="K10" s="1"/>
      <c r="L10" s="1"/>
      <c r="M10" s="1"/>
      <c r="N10" s="1"/>
      <c r="O10" s="1"/>
      <c r="P10" s="1"/>
      <c r="Q10" s="1"/>
      <c r="R10" s="1"/>
      <c r="S10" s="1"/>
      <c r="T10" s="1"/>
      <c r="U10" s="1"/>
      <c r="V10" s="1"/>
      <c r="W10" s="1"/>
      <c r="X10" s="1"/>
      <c r="Y10" s="1"/>
      <c r="Z10" s="1"/>
    </row>
    <row r="11" spans="1:26" ht="42" customHeight="1">
      <c r="A11" s="140" t="s">
        <v>337</v>
      </c>
      <c r="B11" s="82" t="s">
        <v>338</v>
      </c>
      <c r="C11" s="83">
        <f t="shared" ref="C11:E11" si="1">C9*C10</f>
        <v>537.68698879999999</v>
      </c>
      <c r="D11" s="83">
        <f t="shared" si="1"/>
        <v>284.89163060000004</v>
      </c>
      <c r="E11" s="83">
        <f t="shared" si="1"/>
        <v>709.00696499999992</v>
      </c>
      <c r="F11" s="80" t="s">
        <v>339</v>
      </c>
      <c r="G11" s="1"/>
      <c r="H11" s="1"/>
      <c r="I11" s="1"/>
      <c r="J11" s="1"/>
      <c r="K11" s="1"/>
      <c r="L11" s="1"/>
      <c r="M11" s="1"/>
      <c r="N11" s="1"/>
      <c r="O11" s="1"/>
      <c r="P11" s="1"/>
      <c r="Q11" s="1"/>
      <c r="R11" s="1"/>
      <c r="S11" s="1"/>
      <c r="T11" s="1"/>
      <c r="U11" s="1"/>
      <c r="V11" s="1"/>
      <c r="W11" s="1"/>
      <c r="X11" s="1"/>
      <c r="Y11" s="1"/>
      <c r="Z11" s="1"/>
    </row>
    <row r="12" spans="1:26" ht="36" customHeight="1">
      <c r="A12" s="140" t="s">
        <v>340</v>
      </c>
      <c r="B12" s="82" t="s">
        <v>341</v>
      </c>
      <c r="C12" s="84">
        <v>2022</v>
      </c>
      <c r="D12" s="84">
        <v>2022</v>
      </c>
      <c r="E12" s="84">
        <v>2022</v>
      </c>
      <c r="F12" s="80"/>
      <c r="G12" s="1"/>
      <c r="H12" s="1"/>
      <c r="I12" s="1"/>
      <c r="J12" s="1"/>
      <c r="K12" s="1"/>
      <c r="L12" s="1"/>
      <c r="M12" s="1"/>
      <c r="N12" s="1"/>
      <c r="O12" s="1"/>
      <c r="P12" s="1"/>
      <c r="Q12" s="1"/>
      <c r="R12" s="1"/>
      <c r="S12" s="1"/>
      <c r="T12" s="1"/>
      <c r="U12" s="1"/>
      <c r="V12" s="1"/>
      <c r="W12" s="1"/>
      <c r="X12" s="1"/>
      <c r="Y12" s="1"/>
      <c r="Z12" s="1"/>
    </row>
    <row r="13" spans="1:26" ht="55.5" customHeight="1">
      <c r="A13" s="140" t="s">
        <v>342</v>
      </c>
      <c r="B13" s="85"/>
      <c r="C13" s="86" t="s">
        <v>343</v>
      </c>
      <c r="D13" s="86" t="s">
        <v>344</v>
      </c>
      <c r="E13" s="86" t="s">
        <v>345</v>
      </c>
      <c r="F13" s="87" t="s">
        <v>346</v>
      </c>
      <c r="G13" s="1"/>
      <c r="H13" s="1"/>
      <c r="I13" s="1"/>
      <c r="J13" s="1"/>
      <c r="K13" s="1"/>
      <c r="L13" s="1"/>
      <c r="M13" s="1"/>
      <c r="N13" s="1"/>
      <c r="O13" s="1"/>
      <c r="P13" s="1"/>
      <c r="Q13" s="1"/>
      <c r="R13" s="1"/>
      <c r="S13" s="1"/>
      <c r="T13" s="1"/>
      <c r="U13" s="1"/>
      <c r="V13" s="1"/>
      <c r="W13" s="1"/>
      <c r="X13" s="1"/>
      <c r="Y13" s="1"/>
      <c r="Z13" s="1"/>
    </row>
    <row r="14" spans="1:26"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1"/>
      <c r="B15" s="88"/>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141" t="s">
        <v>347</v>
      </c>
      <c r="C16" s="1"/>
      <c r="D16" s="1"/>
      <c r="E16" s="1"/>
      <c r="F16" s="1"/>
      <c r="G16" s="1"/>
      <c r="H16" s="1"/>
      <c r="I16" s="1"/>
      <c r="J16" s="1"/>
      <c r="K16" s="1"/>
      <c r="L16" s="1"/>
      <c r="M16" s="1"/>
      <c r="N16" s="1"/>
      <c r="O16" s="1"/>
      <c r="P16" s="1"/>
      <c r="Q16" s="1"/>
      <c r="R16" s="1"/>
      <c r="S16" s="1"/>
      <c r="T16" s="1"/>
      <c r="U16" s="1"/>
      <c r="V16" s="1"/>
      <c r="W16" s="1"/>
      <c r="X16" s="1"/>
      <c r="Y16" s="1"/>
      <c r="Z16" s="1"/>
    </row>
    <row r="17" spans="1:26" ht="23.25" customHeight="1">
      <c r="A17" s="89" t="s">
        <v>348</v>
      </c>
      <c r="B17" s="90">
        <v>0.34111999999999998</v>
      </c>
      <c r="C17" s="1"/>
      <c r="D17" s="1"/>
      <c r="E17" s="1"/>
      <c r="F17" s="1"/>
      <c r="G17" s="1"/>
      <c r="H17" s="1"/>
      <c r="I17" s="1"/>
      <c r="J17" s="1"/>
      <c r="K17" s="1"/>
      <c r="L17" s="1"/>
      <c r="M17" s="1"/>
      <c r="N17" s="1"/>
      <c r="O17" s="1"/>
      <c r="P17" s="1"/>
      <c r="Q17" s="1"/>
      <c r="R17" s="1"/>
      <c r="S17" s="1"/>
      <c r="T17" s="1"/>
      <c r="U17" s="1"/>
      <c r="V17" s="1"/>
      <c r="W17" s="1"/>
      <c r="X17" s="1"/>
      <c r="Y17" s="1"/>
      <c r="Z17" s="1"/>
    </row>
    <row r="18" spans="1:26" ht="23.25" customHeight="1">
      <c r="A18" s="91" t="s">
        <v>349</v>
      </c>
      <c r="B18" s="90">
        <v>0.20358999999999999</v>
      </c>
      <c r="C18" s="1"/>
      <c r="D18" s="1"/>
      <c r="E18" s="1"/>
      <c r="F18" s="1"/>
      <c r="G18" s="1"/>
      <c r="H18" s="1"/>
      <c r="I18" s="1"/>
      <c r="J18" s="1"/>
      <c r="K18" s="1"/>
      <c r="L18" s="1"/>
      <c r="M18" s="1"/>
      <c r="N18" s="1"/>
      <c r="O18" s="1"/>
      <c r="P18" s="1"/>
      <c r="Q18" s="1"/>
      <c r="R18" s="1"/>
      <c r="S18" s="1"/>
      <c r="T18" s="1"/>
      <c r="U18" s="1"/>
      <c r="V18" s="1"/>
      <c r="W18" s="1"/>
      <c r="X18" s="1"/>
      <c r="Y18" s="1"/>
      <c r="Z18" s="1"/>
    </row>
    <row r="19" spans="1:26" ht="23.25" customHeight="1">
      <c r="A19" s="91" t="s">
        <v>350</v>
      </c>
      <c r="B19" s="142">
        <v>4.6820000000000001E-2</v>
      </c>
      <c r="C19" s="1"/>
      <c r="D19" s="1"/>
      <c r="E19" s="1"/>
      <c r="F19" s="1"/>
      <c r="G19" s="1"/>
      <c r="H19" s="1"/>
      <c r="I19" s="1"/>
      <c r="J19" s="1"/>
      <c r="K19" s="1"/>
      <c r="L19" s="1"/>
      <c r="M19" s="1"/>
      <c r="N19" s="1"/>
      <c r="O19" s="1"/>
      <c r="P19" s="1"/>
      <c r="Q19" s="1"/>
      <c r="R19" s="1"/>
      <c r="S19" s="1"/>
      <c r="T19" s="1"/>
      <c r="U19" s="1"/>
      <c r="V19" s="1"/>
      <c r="W19" s="1"/>
      <c r="X19" s="1"/>
      <c r="Y19" s="1"/>
      <c r="Z19" s="1"/>
    </row>
    <row r="20" spans="1:26" ht="29.25" customHeight="1">
      <c r="A20" s="91" t="s">
        <v>351</v>
      </c>
      <c r="B20" s="207" t="s">
        <v>352</v>
      </c>
      <c r="C20" s="243"/>
      <c r="D20" s="243"/>
      <c r="E20" s="243"/>
      <c r="F20" s="226"/>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48" customHeight="1">
      <c r="A22" s="91" t="s">
        <v>353</v>
      </c>
      <c r="B22" s="208" t="s">
        <v>354</v>
      </c>
      <c r="C22" s="243"/>
      <c r="D22" s="243"/>
      <c r="E22" s="243"/>
      <c r="F22" s="226"/>
      <c r="G22" s="92"/>
      <c r="H22" s="92"/>
      <c r="I22" s="92"/>
      <c r="J22" s="92"/>
      <c r="K22" s="92"/>
      <c r="L22" s="92"/>
      <c r="M22" s="92"/>
      <c r="N22" s="92"/>
      <c r="O22" s="92"/>
      <c r="P22" s="92"/>
      <c r="Q22" s="92"/>
      <c r="R22" s="92"/>
      <c r="S22" s="92"/>
      <c r="T22" s="92"/>
      <c r="U22" s="92"/>
      <c r="V22" s="92"/>
      <c r="W22" s="92"/>
      <c r="X22" s="92"/>
      <c r="Y22" s="92"/>
      <c r="Z22" s="92"/>
    </row>
    <row r="23" spans="1:26" ht="15.75" customHeight="1">
      <c r="A23" s="1"/>
      <c r="B23" s="79"/>
      <c r="C23" s="79"/>
      <c r="D23" s="79"/>
      <c r="E23" s="79"/>
      <c r="F23" s="79"/>
      <c r="G23" s="1"/>
      <c r="H23" s="1"/>
      <c r="I23" s="1"/>
      <c r="J23" s="1"/>
      <c r="K23" s="1"/>
      <c r="L23" s="1"/>
      <c r="M23" s="1"/>
      <c r="N23" s="1"/>
      <c r="O23" s="1"/>
      <c r="P23" s="1"/>
      <c r="Q23" s="1"/>
      <c r="R23" s="1"/>
      <c r="S23" s="1"/>
      <c r="T23" s="1"/>
      <c r="U23" s="1"/>
      <c r="V23" s="1"/>
      <c r="W23" s="1"/>
      <c r="X23" s="1"/>
      <c r="Y23" s="1"/>
      <c r="Z23" s="1"/>
    </row>
    <row r="24" spans="1:26" ht="15.75" customHeight="1">
      <c r="A24" s="1"/>
      <c r="B24" s="79"/>
      <c r="C24" s="79"/>
      <c r="D24" s="79"/>
      <c r="E24" s="79"/>
      <c r="F24" s="79"/>
      <c r="G24" s="1"/>
      <c r="H24" s="1"/>
      <c r="I24" s="1"/>
      <c r="J24" s="1"/>
      <c r="K24" s="1"/>
      <c r="L24" s="1"/>
      <c r="M24" s="1"/>
      <c r="N24" s="1"/>
      <c r="O24" s="1"/>
      <c r="P24" s="1"/>
      <c r="Q24" s="1"/>
      <c r="R24" s="1"/>
      <c r="S24" s="1"/>
      <c r="T24" s="1"/>
      <c r="U24" s="1"/>
      <c r="V24" s="1"/>
      <c r="W24" s="1"/>
      <c r="X24" s="1"/>
      <c r="Y24" s="1"/>
      <c r="Z24" s="1"/>
    </row>
    <row r="25" spans="1:26" ht="15.75" customHeight="1">
      <c r="A25" s="1"/>
      <c r="B25" s="79"/>
      <c r="C25" s="79"/>
      <c r="D25" s="79"/>
      <c r="E25" s="79"/>
      <c r="F25" s="79"/>
      <c r="G25" s="1"/>
      <c r="H25" s="1"/>
      <c r="I25" s="1"/>
      <c r="J25" s="1"/>
      <c r="K25" s="1"/>
      <c r="L25" s="1"/>
      <c r="M25" s="1"/>
      <c r="N25" s="1"/>
      <c r="O25" s="1"/>
      <c r="P25" s="1"/>
      <c r="Q25" s="1"/>
      <c r="R25" s="1"/>
      <c r="S25" s="1"/>
      <c r="T25" s="1"/>
      <c r="U25" s="1"/>
      <c r="V25" s="1"/>
      <c r="W25" s="1"/>
      <c r="X25" s="1"/>
      <c r="Y25" s="1"/>
      <c r="Z25" s="1"/>
    </row>
    <row r="26" spans="1:26" ht="15.75" customHeight="1">
      <c r="A26" s="1"/>
      <c r="B26" s="79"/>
      <c r="C26" s="79"/>
      <c r="D26" s="79"/>
      <c r="E26" s="79"/>
      <c r="F26" s="79"/>
      <c r="G26" s="1"/>
      <c r="H26" s="1"/>
      <c r="I26" s="1"/>
      <c r="J26" s="1"/>
      <c r="K26" s="1"/>
      <c r="L26" s="1"/>
      <c r="M26" s="1"/>
      <c r="N26" s="1"/>
      <c r="O26" s="1"/>
      <c r="P26" s="1"/>
      <c r="Q26" s="1"/>
      <c r="R26" s="1"/>
      <c r="S26" s="1"/>
      <c r="T26" s="1"/>
      <c r="U26" s="1"/>
      <c r="V26" s="1"/>
      <c r="W26" s="1"/>
      <c r="X26" s="1"/>
      <c r="Y26" s="1"/>
      <c r="Z26" s="1"/>
    </row>
    <row r="27" spans="1:26" ht="15.75" customHeight="1">
      <c r="A27" s="1"/>
      <c r="B27" s="79"/>
      <c r="C27" s="79"/>
      <c r="D27" s="79"/>
      <c r="E27" s="79"/>
      <c r="F27" s="79"/>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4:F4"/>
    <mergeCell ref="A8:A9"/>
    <mergeCell ref="B20:F20"/>
    <mergeCell ref="B22:F22"/>
  </mergeCells>
  <hyperlinks>
    <hyperlink ref="C13" r:id="rId1" xr:uid="{00000000-0004-0000-0300-000000000000}"/>
    <hyperlink ref="D13" r:id="rId2" xr:uid="{00000000-0004-0000-0300-000001000000}"/>
    <hyperlink ref="E13" r:id="rId3" xr:uid="{00000000-0004-0000-0300-000002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heetViews>
  <sheetFormatPr defaultColWidth="12.5703125" defaultRowHeight="15" customHeight="1"/>
  <cols>
    <col min="1" max="1" width="39.85546875" customWidth="1"/>
    <col min="2" max="4" width="16.140625" customWidth="1"/>
    <col min="5" max="5" width="12" customWidth="1"/>
    <col min="6" max="26" width="9.140625" customWidth="1"/>
  </cols>
  <sheetData>
    <row r="1" spans="1:26" ht="14.25" customHeight="1">
      <c r="A1" s="137" t="s">
        <v>144</v>
      </c>
      <c r="B1" s="137"/>
      <c r="C1" s="137"/>
      <c r="D1" s="137"/>
      <c r="E1" s="137"/>
      <c r="F1" s="137"/>
      <c r="G1" s="137"/>
      <c r="H1" s="137"/>
      <c r="I1" s="137"/>
      <c r="J1" s="137"/>
      <c r="K1" s="137"/>
      <c r="L1" s="137"/>
      <c r="M1" s="137"/>
      <c r="N1" s="137"/>
      <c r="O1" s="19"/>
      <c r="P1" s="19"/>
      <c r="Q1" s="19"/>
      <c r="R1" s="19"/>
      <c r="S1" s="19"/>
      <c r="T1" s="19"/>
      <c r="U1" s="19"/>
      <c r="V1" s="19"/>
      <c r="W1" s="19"/>
      <c r="X1" s="19"/>
      <c r="Y1" s="19"/>
      <c r="Z1" s="19"/>
    </row>
    <row r="2" spans="1:26" ht="14.25" customHeight="1">
      <c r="A2" s="93" t="s">
        <v>355</v>
      </c>
      <c r="B2" s="137"/>
      <c r="C2" s="137"/>
      <c r="D2" s="137"/>
      <c r="E2" s="137"/>
      <c r="F2" s="137"/>
      <c r="G2" s="137"/>
      <c r="H2" s="137"/>
      <c r="I2" s="137"/>
      <c r="J2" s="137"/>
      <c r="K2" s="137"/>
      <c r="L2" s="137"/>
      <c r="M2" s="137"/>
      <c r="N2" s="137"/>
      <c r="O2" s="19"/>
      <c r="P2" s="19"/>
      <c r="Q2" s="19"/>
      <c r="R2" s="19"/>
      <c r="S2" s="19"/>
      <c r="T2" s="19"/>
      <c r="U2" s="19"/>
      <c r="V2" s="19"/>
      <c r="W2" s="19"/>
      <c r="X2" s="19"/>
      <c r="Y2" s="19"/>
      <c r="Z2" s="19"/>
    </row>
    <row r="3" spans="1:26" ht="14.25" customHeight="1">
      <c r="A3" s="25"/>
      <c r="B3" s="25"/>
      <c r="C3" s="25"/>
      <c r="D3" s="25"/>
      <c r="E3" s="25"/>
      <c r="F3" s="19"/>
      <c r="G3" s="19"/>
      <c r="H3" s="19"/>
      <c r="I3" s="19"/>
      <c r="J3" s="19"/>
      <c r="K3" s="19"/>
      <c r="L3" s="19"/>
      <c r="M3" s="19"/>
      <c r="N3" s="19"/>
      <c r="O3" s="19"/>
      <c r="P3" s="19"/>
      <c r="Q3" s="19"/>
      <c r="R3" s="19"/>
      <c r="S3" s="19"/>
      <c r="T3" s="19"/>
      <c r="U3" s="19"/>
      <c r="V3" s="19"/>
      <c r="W3" s="19"/>
      <c r="X3" s="19"/>
      <c r="Y3" s="19"/>
      <c r="Z3" s="19"/>
    </row>
    <row r="4" spans="1:26" ht="17.25" customHeight="1">
      <c r="A4" s="94" t="s">
        <v>321</v>
      </c>
      <c r="B4" s="143" t="s">
        <v>348</v>
      </c>
      <c r="C4" s="143" t="s">
        <v>356</v>
      </c>
      <c r="D4" s="95" t="s">
        <v>357</v>
      </c>
      <c r="E4" s="95" t="s">
        <v>357</v>
      </c>
      <c r="F4" s="19"/>
      <c r="G4" s="19"/>
      <c r="H4" s="19"/>
      <c r="I4" s="19"/>
      <c r="J4" s="19"/>
      <c r="K4" s="19"/>
      <c r="L4" s="19"/>
      <c r="M4" s="19"/>
      <c r="N4" s="19"/>
      <c r="O4" s="19"/>
      <c r="P4" s="19"/>
      <c r="Q4" s="19"/>
      <c r="R4" s="19"/>
      <c r="S4" s="19"/>
      <c r="T4" s="19"/>
      <c r="U4" s="19"/>
      <c r="V4" s="19"/>
      <c r="W4" s="19"/>
      <c r="X4" s="19"/>
      <c r="Y4" s="19"/>
      <c r="Z4" s="19"/>
    </row>
    <row r="5" spans="1:26" ht="16.5" customHeight="1">
      <c r="A5" s="96" t="s">
        <v>358</v>
      </c>
      <c r="B5" s="84">
        <v>4</v>
      </c>
      <c r="C5" s="84">
        <v>4</v>
      </c>
      <c r="D5" s="84">
        <v>5</v>
      </c>
      <c r="E5" s="84">
        <v>5</v>
      </c>
      <c r="F5" s="19"/>
      <c r="G5" s="19"/>
      <c r="H5" s="19"/>
      <c r="I5" s="19"/>
      <c r="J5" s="19"/>
      <c r="K5" s="19"/>
      <c r="L5" s="19"/>
      <c r="M5" s="19"/>
      <c r="N5" s="19"/>
      <c r="O5" s="19"/>
      <c r="P5" s="19"/>
      <c r="Q5" s="19"/>
      <c r="R5" s="19"/>
      <c r="S5" s="19"/>
      <c r="T5" s="19"/>
      <c r="U5" s="19"/>
      <c r="V5" s="19"/>
      <c r="W5" s="19"/>
      <c r="X5" s="19"/>
      <c r="Y5" s="19"/>
      <c r="Z5" s="19"/>
    </row>
    <row r="6" spans="1:26" ht="16.5" customHeight="1">
      <c r="A6" s="96" t="s">
        <v>294</v>
      </c>
      <c r="B6" s="84">
        <v>2</v>
      </c>
      <c r="C6" s="84">
        <v>2</v>
      </c>
      <c r="D6" s="84">
        <v>2</v>
      </c>
      <c r="E6" s="84">
        <v>2</v>
      </c>
      <c r="F6" s="19"/>
      <c r="G6" s="19"/>
      <c r="H6" s="19"/>
      <c r="I6" s="19"/>
      <c r="J6" s="19"/>
      <c r="K6" s="19"/>
      <c r="L6" s="19"/>
      <c r="M6" s="19"/>
      <c r="N6" s="19"/>
      <c r="O6" s="19"/>
      <c r="P6" s="19"/>
      <c r="Q6" s="19"/>
      <c r="R6" s="19"/>
      <c r="S6" s="19"/>
      <c r="T6" s="19"/>
      <c r="U6" s="19"/>
      <c r="V6" s="19"/>
      <c r="W6" s="19"/>
      <c r="X6" s="19"/>
      <c r="Y6" s="19"/>
      <c r="Z6" s="19"/>
    </row>
    <row r="7" spans="1:26" ht="16.5" customHeight="1">
      <c r="A7" s="96" t="s">
        <v>359</v>
      </c>
      <c r="B7" s="84">
        <f t="shared" ref="B7:E7" si="0">B5-B6</f>
        <v>2</v>
      </c>
      <c r="C7" s="84">
        <f t="shared" si="0"/>
        <v>2</v>
      </c>
      <c r="D7" s="84">
        <f t="shared" si="0"/>
        <v>3</v>
      </c>
      <c r="E7" s="84">
        <f t="shared" si="0"/>
        <v>3</v>
      </c>
      <c r="F7" s="19"/>
      <c r="G7" s="19"/>
      <c r="H7" s="19"/>
      <c r="I7" s="19"/>
      <c r="J7" s="19"/>
      <c r="K7" s="19"/>
      <c r="L7" s="19"/>
      <c r="M7" s="19"/>
      <c r="N7" s="19"/>
      <c r="O7" s="19"/>
      <c r="P7" s="19"/>
      <c r="Q7" s="19"/>
      <c r="R7" s="19"/>
      <c r="S7" s="19"/>
      <c r="T7" s="19"/>
      <c r="U7" s="19"/>
      <c r="V7" s="19"/>
      <c r="W7" s="19"/>
      <c r="X7" s="19"/>
      <c r="Y7" s="19"/>
      <c r="Z7" s="19"/>
    </row>
    <row r="8" spans="1:26" ht="16.5" customHeight="1">
      <c r="A8" s="144" t="s">
        <v>360</v>
      </c>
      <c r="B8" s="81">
        <v>1.78</v>
      </c>
      <c r="C8" s="81">
        <v>1.71</v>
      </c>
      <c r="D8" s="81">
        <v>1.65</v>
      </c>
      <c r="E8" s="81">
        <v>1.65</v>
      </c>
      <c r="F8" s="19"/>
      <c r="G8" s="19"/>
      <c r="H8" s="19"/>
      <c r="I8" s="19"/>
      <c r="J8" s="19"/>
      <c r="K8" s="19"/>
      <c r="L8" s="19"/>
      <c r="M8" s="19"/>
      <c r="N8" s="19"/>
      <c r="O8" s="19"/>
      <c r="P8" s="19"/>
      <c r="Q8" s="19"/>
      <c r="R8" s="19"/>
      <c r="S8" s="19"/>
      <c r="T8" s="19"/>
      <c r="U8" s="19"/>
      <c r="V8" s="19"/>
      <c r="W8" s="19"/>
      <c r="X8" s="19"/>
      <c r="Y8" s="19"/>
      <c r="Z8" s="19"/>
    </row>
    <row r="9" spans="1:26" ht="14.25" customHeight="1">
      <c r="A9" s="19"/>
      <c r="B9" s="19"/>
      <c r="C9" s="19"/>
      <c r="D9" s="19"/>
      <c r="E9" s="19"/>
      <c r="F9" s="19"/>
      <c r="G9" s="19"/>
      <c r="H9" s="19"/>
      <c r="I9" s="19"/>
      <c r="J9" s="19"/>
      <c r="K9" s="19"/>
      <c r="L9" s="19"/>
      <c r="M9" s="19"/>
      <c r="N9" s="19"/>
      <c r="O9" s="19"/>
      <c r="P9" s="19"/>
      <c r="Q9" s="19"/>
      <c r="R9" s="19"/>
      <c r="S9" s="19"/>
      <c r="T9" s="19"/>
      <c r="U9" s="19"/>
      <c r="V9" s="19"/>
      <c r="W9" s="19"/>
      <c r="X9" s="19"/>
      <c r="Y9" s="19"/>
      <c r="Z9" s="19"/>
    </row>
    <row r="10" spans="1:26" ht="409.5" customHeight="1">
      <c r="A10" s="209" t="s">
        <v>353</v>
      </c>
      <c r="B10" s="210" t="s">
        <v>361</v>
      </c>
      <c r="C10" s="222"/>
      <c r="D10" s="222"/>
      <c r="E10" s="222"/>
      <c r="F10" s="222"/>
      <c r="G10" s="222"/>
      <c r="H10" s="222"/>
      <c r="I10" s="222"/>
      <c r="J10" s="222"/>
      <c r="K10" s="222"/>
      <c r="L10" s="222"/>
      <c r="M10" s="222"/>
      <c r="N10" s="222"/>
      <c r="O10" s="19"/>
      <c r="P10" s="19"/>
      <c r="Q10" s="19"/>
      <c r="R10" s="19"/>
      <c r="S10" s="19"/>
      <c r="T10" s="19"/>
      <c r="U10" s="19"/>
      <c r="V10" s="19"/>
      <c r="W10" s="19"/>
      <c r="X10" s="19"/>
      <c r="Y10" s="19"/>
      <c r="Z10" s="19"/>
    </row>
    <row r="11" spans="1:26" ht="14.25" customHeight="1">
      <c r="A11" s="222"/>
      <c r="B11" s="222"/>
      <c r="C11" s="223"/>
      <c r="D11" s="223"/>
      <c r="E11" s="223"/>
      <c r="F11" s="223"/>
      <c r="G11" s="223"/>
      <c r="H11" s="223"/>
      <c r="I11" s="223"/>
      <c r="J11" s="223"/>
      <c r="K11" s="223"/>
      <c r="L11" s="223"/>
      <c r="M11" s="223"/>
      <c r="N11" s="222"/>
      <c r="O11" s="19"/>
      <c r="P11" s="19"/>
      <c r="Q11" s="19"/>
      <c r="R11" s="19"/>
      <c r="S11" s="19"/>
      <c r="T11" s="19"/>
      <c r="U11" s="19"/>
      <c r="V11" s="19"/>
      <c r="W11" s="19"/>
      <c r="X11" s="19"/>
      <c r="Y11" s="19"/>
      <c r="Z11" s="19"/>
    </row>
    <row r="12" spans="1:26" ht="14.25" customHeight="1">
      <c r="A12" s="222"/>
      <c r="B12" s="222"/>
      <c r="C12" s="223"/>
      <c r="D12" s="223"/>
      <c r="E12" s="223"/>
      <c r="F12" s="223"/>
      <c r="G12" s="223"/>
      <c r="H12" s="223"/>
      <c r="I12" s="223"/>
      <c r="J12" s="223"/>
      <c r="K12" s="223"/>
      <c r="L12" s="223"/>
      <c r="M12" s="223"/>
      <c r="N12" s="222"/>
      <c r="O12" s="19"/>
      <c r="P12" s="19"/>
      <c r="Q12" s="19"/>
      <c r="R12" s="19"/>
      <c r="S12" s="19"/>
      <c r="T12" s="19"/>
      <c r="U12" s="19"/>
      <c r="V12" s="19"/>
      <c r="W12" s="19"/>
      <c r="X12" s="19"/>
      <c r="Y12" s="19"/>
      <c r="Z12" s="19"/>
    </row>
    <row r="13" spans="1:26" ht="14.25" customHeight="1">
      <c r="A13" s="222"/>
      <c r="B13" s="222"/>
      <c r="C13" s="222"/>
      <c r="D13" s="222"/>
      <c r="E13" s="222"/>
      <c r="F13" s="222"/>
      <c r="G13" s="222"/>
      <c r="H13" s="222"/>
      <c r="I13" s="222"/>
      <c r="J13" s="222"/>
      <c r="K13" s="222"/>
      <c r="L13" s="222"/>
      <c r="M13" s="222"/>
      <c r="N13" s="222"/>
      <c r="O13" s="19"/>
      <c r="P13" s="19"/>
      <c r="Q13" s="19"/>
      <c r="R13" s="19"/>
      <c r="S13" s="19"/>
      <c r="T13" s="19"/>
      <c r="U13" s="19"/>
      <c r="V13" s="19"/>
      <c r="W13" s="19"/>
      <c r="X13" s="19"/>
      <c r="Y13" s="19"/>
      <c r="Z13" s="19"/>
    </row>
    <row r="14" spans="1:26" ht="14.25" customHeight="1">
      <c r="A14" s="19"/>
      <c r="B14" s="97"/>
      <c r="C14" s="97"/>
      <c r="D14" s="97"/>
      <c r="E14" s="97"/>
      <c r="F14" s="19"/>
      <c r="G14" s="19"/>
      <c r="H14" s="19"/>
      <c r="I14" s="19"/>
      <c r="J14" s="19"/>
      <c r="K14" s="19"/>
      <c r="L14" s="19"/>
      <c r="M14" s="19"/>
      <c r="N14" s="19"/>
      <c r="O14" s="19"/>
      <c r="P14" s="19"/>
      <c r="Q14" s="19"/>
      <c r="R14" s="19"/>
      <c r="S14" s="19"/>
      <c r="T14" s="19"/>
      <c r="U14" s="19"/>
      <c r="V14" s="19"/>
      <c r="W14" s="19"/>
      <c r="X14" s="19"/>
      <c r="Y14" s="19"/>
      <c r="Z14" s="19"/>
    </row>
    <row r="15" spans="1:26" ht="14.25" customHeight="1">
      <c r="A15" s="19"/>
      <c r="B15" s="97"/>
      <c r="C15" s="97"/>
      <c r="D15" s="97"/>
      <c r="E15" s="97"/>
      <c r="F15" s="19"/>
      <c r="G15" s="19"/>
      <c r="H15" s="19"/>
      <c r="I15" s="19"/>
      <c r="J15" s="19"/>
      <c r="K15" s="19"/>
      <c r="L15" s="19"/>
      <c r="M15" s="19"/>
      <c r="N15" s="19"/>
      <c r="O15" s="19"/>
      <c r="P15" s="19"/>
      <c r="Q15" s="19"/>
      <c r="R15" s="19"/>
      <c r="S15" s="19"/>
      <c r="T15" s="19"/>
      <c r="U15" s="19"/>
      <c r="V15" s="19"/>
      <c r="W15" s="19"/>
      <c r="X15" s="19"/>
      <c r="Y15" s="19"/>
      <c r="Z15" s="19"/>
    </row>
    <row r="16" spans="1:26" ht="14.25" customHeight="1">
      <c r="A16" s="19"/>
      <c r="B16" s="97"/>
      <c r="C16" s="97"/>
      <c r="D16" s="97"/>
      <c r="E16" s="97"/>
      <c r="F16" s="19"/>
      <c r="G16" s="19"/>
      <c r="H16" s="19"/>
      <c r="I16" s="19"/>
      <c r="J16" s="19"/>
      <c r="K16" s="19"/>
      <c r="L16" s="19"/>
      <c r="M16" s="19"/>
      <c r="N16" s="19"/>
      <c r="O16" s="19"/>
      <c r="P16" s="19"/>
      <c r="Q16" s="19"/>
      <c r="R16" s="19"/>
      <c r="S16" s="19"/>
      <c r="T16" s="19"/>
      <c r="U16" s="19"/>
      <c r="V16" s="19"/>
      <c r="W16" s="19"/>
      <c r="X16" s="19"/>
      <c r="Y16" s="19"/>
      <c r="Z16" s="19"/>
    </row>
    <row r="17" spans="1:26" ht="14.25" customHeight="1">
      <c r="A17" s="19"/>
      <c r="B17" s="97"/>
      <c r="C17" s="97"/>
      <c r="D17" s="97"/>
      <c r="E17" s="97"/>
      <c r="F17" s="19"/>
      <c r="G17" s="19"/>
      <c r="H17" s="19"/>
      <c r="I17" s="19"/>
      <c r="J17" s="19"/>
      <c r="K17" s="19"/>
      <c r="L17" s="19"/>
      <c r="M17" s="19"/>
      <c r="N17" s="19"/>
      <c r="O17" s="19"/>
      <c r="P17" s="19"/>
      <c r="Q17" s="19"/>
      <c r="R17" s="19"/>
      <c r="S17" s="19"/>
      <c r="T17" s="19"/>
      <c r="U17" s="19"/>
      <c r="V17" s="19"/>
      <c r="W17" s="19"/>
      <c r="X17" s="19"/>
      <c r="Y17" s="19"/>
      <c r="Z17" s="19"/>
    </row>
    <row r="18" spans="1:26" ht="14.25" customHeight="1">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ht="14.25" customHeigh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ht="14.25" customHeight="1">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4.2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4.25" customHeight="1">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4.25"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4.25"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4.25"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4.2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4.2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4.2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4.2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4.2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4.2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4.2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4.2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4.2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4.2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4.2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4.2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4.2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4.2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4.2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4.2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4.2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4.2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4.2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4.2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4.2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4.2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4.2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4.2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4.2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4.2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4.2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4.2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4.2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4.2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4.2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4.2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4.2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4.2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4.2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4.2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4.2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4.2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4.2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4.2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4.2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4.2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4.2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4.2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4.2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4.2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4.2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4.2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4.2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4.2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4.2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4.2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4.2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4.2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4.2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4.2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4.2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4.2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4.2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4.2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4.2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4.2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4.2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4.2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4.2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4.2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4.2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4.2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4.2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4.2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4.2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4.2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4.2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4.2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4.2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4.2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4.2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4.2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4.2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4.2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4.2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4.2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4.2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4.2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4.2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4.2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4.2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4.2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4.2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4.2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4.2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4.2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4.2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4.2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4.2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4.2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4.2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4.2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4.2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4.2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4.2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4.2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4.2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4.2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4.2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4.2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4.2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4.2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4.2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4.2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4.2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4.2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4.2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4.2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4.2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4.2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4.2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4.2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4.2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4.2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4.2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4.2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4.2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4.2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4.2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4.2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4.2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4.2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4.2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4.2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4.2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4.2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4.2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4.2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4.2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4.2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4.2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4.2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4.2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4.2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4.2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4.2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4.2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4.2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4.2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4.2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4.2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4.2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4.2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4.2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4.2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4.2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4.2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4.2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4.2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4.2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4.2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4.2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4.2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4.2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4.2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4.2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4.2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4.2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4.2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4.2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4.2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4.2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4.2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4.2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4.2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4.2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4.2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4.2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4.2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4.2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4.2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4.2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4.2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4.2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4.2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4.2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4.2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4.2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4.2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4.2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4.2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4.2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4.2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4.2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4.2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4.2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4.2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4.2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4.2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4.2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4.2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4.2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4.2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4.2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4.2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4.2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4.2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4.2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4.2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4.2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4.2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4.2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4.2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4.2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4.2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4.2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4.2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4.2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4.2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4.2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4.2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4.2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4.2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4.2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4.2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4.2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4.2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4.2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4.2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4.2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4.2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4.2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4.2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4.2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4.2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4.2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4.2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4.2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4.2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4.2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4.2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4.2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4.2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4.2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4.2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4.2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4.2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4.2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4.2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4.2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4.2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4.2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4.2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4.2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4.2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4.2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4.2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4.2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4.2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4.2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4.2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4.2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4.2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4.2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4.2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4.2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4.2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4.2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4.2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4.2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4.2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4.2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4.2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4.2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4.2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4.2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4.2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4.2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4.2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4.2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4.2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4.2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4.2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4.2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4.2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4.2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4.2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4.2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4.2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4.2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4.2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4.2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4.2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4.2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4.2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4.2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4.2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4.2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4.2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4.2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4.2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4.2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4.2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4.2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4.2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4.2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4.2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4.2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4.2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4.2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4.2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4.2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4.2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4.2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4.2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4.2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4.2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4.2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4.2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4.2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4.2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4.2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4.2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4.2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4.2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4.2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4.2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4.2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4.2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4.2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4.2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4.2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4.2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4.2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4.2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4.2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4.2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4.2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4.2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4.2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4.2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4.2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4.2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4.2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4.2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4.2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4.2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4.2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4.2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4.2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4.2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4.2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4.2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4.2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4.2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4.2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4.2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4.2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4.2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4.2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4.2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4.2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4.2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4.2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4.2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4.2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4.2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4.2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4.2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4.2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4.2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4.2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4.2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4.2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4.2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4.2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4.2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4.2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4.2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4.2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4.2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4.2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4.2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4.2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4.2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4.2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4.2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4.2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4.2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4.2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4.2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4.2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4.2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4.2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4.2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4.2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4.2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4.2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4.2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4.2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4.2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4.2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4.2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4.2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4.2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4.2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4.2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4.2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4.2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4.2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4.2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4.2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4.2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4.2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4.2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4.2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4.2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4.2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4.2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4.2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4.2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4.2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4.2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4.2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4.2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4.2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4.2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4.2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4.2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4.2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4.2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4.2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4.2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4.2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4.2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4.2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4.2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4.2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4.2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4.2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4.2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4.2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4.2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4.2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4.2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4.2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4.2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4.2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4.2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4.2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4.2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4.2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4.2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4.2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4.2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4.2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4.2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4.2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4.2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4.2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4.2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4.2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4.2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4.2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4.2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4.2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4.2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4.2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4.2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4.2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4.2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4.2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4.2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4.2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4.2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4.2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4.2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4.2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4.2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4.2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4.2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4.2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4.2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4.2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4.2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4.2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4.2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4.2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4.2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4.2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4.2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4.2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4.2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4.2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4.2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4.2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4.2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4.2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4.2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4.2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4.2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4.2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4.2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4.2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4.2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4.2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4.2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4.2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4.2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4.2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4.2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4.2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4.2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4.2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4.2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4.2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4.2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4.2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4.2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4.2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4.2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4.2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4.2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4.2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4.2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4.2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4.2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4.2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4.2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4.2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4.2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4.2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4.2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4.2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4.2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4.2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4.2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4.2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4.2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4.2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4.2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4.2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4.2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4.2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4.2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4.2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4.2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4.2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4.2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4.2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4.2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4.2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4.2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4.2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4.2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4.2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4.2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4.2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4.2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4.2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4.2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4.2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4.2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4.2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4.2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4.2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4.2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4.2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4.2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4.2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4.2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4.2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4.2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4.2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4.2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4.2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4.2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4.2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4.2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4.2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4.2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4.2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4.2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4.2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4.2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4.2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4.2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4.2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4.2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4.2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4.2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4.2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4.2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4.2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4.2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4.2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4.2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4.2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4.2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4.2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4.2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4.2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4.2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4.2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4.2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4.2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4.2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4.2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4.2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4.2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4.2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4.2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4.2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4.2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4.2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4.2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4.2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4.2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4.2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4.2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4.2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4.2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4.2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4.2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4.2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4.2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4.2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4.2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4.2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4.2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4.2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4.2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4.2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4.2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4.2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4.2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4.2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4.2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4.2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4.2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4.2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4.2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4.2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4.2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4.2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4.2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4.2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4.2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4.2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4.2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4.2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4.2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4.2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4.2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4.2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4.2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4.2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4.2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4.2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4.2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4.2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4.2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4.2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4.2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4.2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4.2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4.2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4.2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4.2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4.2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4.2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4.2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4.2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4.2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4.2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4.2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4.2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4.2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4.2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4.2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4.2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4.2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4.2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4.2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4.2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4.2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4.2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4.2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4.2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4.2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4.2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4.2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4.2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4.2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4.2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4.2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4.2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4.2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4.2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4.2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4.2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4.2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4.2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4.2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4.2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4.2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4.2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4.2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4.2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4.2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4.2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4.2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4.2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4.2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4.2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4.2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4.2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4.2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4.2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4.2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4.2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4.2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4.2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4.2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4.2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4.2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4.2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4.2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4.2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4.2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4.2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4.2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4.2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4.2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4.2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4.2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4.2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4.2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4.2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4.2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4.2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4.2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4.2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4.2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4.2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4.2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4.2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4.2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4.2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4.2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4.2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4.2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4.2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4.2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4.2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4.2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4.2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4.2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4.2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4.2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4.2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4.2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4.2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4.2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4.2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4.2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4.2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4.2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4.2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4.2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4.2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4.2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4.2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4.2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4.2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4.2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4.2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4.2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4.2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4.2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4.2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4.2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4.2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4.2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4.2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4.2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4.2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4.2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4.2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4.2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4.2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4.2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4.2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4.2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4.2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4.2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4.2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4.2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4.2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4.2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4.2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4.2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4.2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4.2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4.2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4.2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4.2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4.2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4.2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4.2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4.2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4.2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4.2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4.2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4.2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4.2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4.2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4.2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4.2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4.2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4.2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4.2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4.2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4.2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4.2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4.2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4.2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4.2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4.2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4.2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4.2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4.2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4.2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4.2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4.2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4.2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4.2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4.2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4.2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4.2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4.2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4.2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4.2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4.2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4.2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4.2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4.2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4.2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4.2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4.2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4.2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4.2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4.2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4.2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4.2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4.2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4.2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4.2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4.2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4.2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4.2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4.2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4.2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4.2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4.2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4.2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4.2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4.2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4.2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4.2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4.2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4.2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4.2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4.2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4.2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4.2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4.2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4.2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4.2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4.2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4.2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4.2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4.2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4.2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4.2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4.2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4.2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4.2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4.2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4.2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4.2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4.2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4.2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4.2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4.2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4.2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4.2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4.2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4.2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4.2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4.2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4.2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4.2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4.2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4.2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4.2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4.2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4.2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4.2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4.2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4.2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4.2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4.2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4.2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4.2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4.2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4.2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4.2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4.2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4.2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4.2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4.2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4.2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4.2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4.2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4.2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4.2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4.2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4.2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4.2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4.2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4.2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4.2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4.2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4.2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4.2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4.2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4.2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4.2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4.2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4.2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4.2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4.2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4.2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4.2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4.2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4.2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4.2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4.2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4.2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4.2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4.2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4.2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4.2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4.2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4.2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4.2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4.2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4.2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4.2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4.2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4.2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4.2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4.2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4.2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4.2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4.2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4.2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4.2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4.2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4.2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4.2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4.2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4.2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4.2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2">
    <mergeCell ref="A10:A13"/>
    <mergeCell ref="B10:N1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CO1000"/>
  <sheetViews>
    <sheetView showGridLines="0" workbookViewId="0"/>
  </sheetViews>
  <sheetFormatPr defaultColWidth="12.5703125" defaultRowHeight="15" customHeight="1"/>
  <cols>
    <col min="1" max="1" width="8.5703125" customWidth="1"/>
    <col min="2" max="2" width="2.42578125" customWidth="1"/>
    <col min="3" max="10" width="8.5703125" customWidth="1"/>
    <col min="11" max="11" width="12.85546875" customWidth="1"/>
    <col min="12" max="12" width="14" customWidth="1"/>
    <col min="13" max="13" width="14.42578125" customWidth="1"/>
    <col min="14" max="17" width="8.5703125" customWidth="1"/>
    <col min="18" max="18" width="2.42578125" customWidth="1"/>
    <col min="19" max="19" width="8.5703125" customWidth="1"/>
    <col min="20" max="20" width="2.42578125" customWidth="1"/>
    <col min="21" max="35" width="8.5703125" customWidth="1"/>
    <col min="36" max="36" width="2.42578125" customWidth="1"/>
    <col min="37" max="37" width="8.5703125" customWidth="1"/>
    <col min="38" max="38" width="2.42578125" customWidth="1"/>
    <col min="39" max="53" width="8.5703125" customWidth="1"/>
    <col min="54" max="54" width="2.42578125" customWidth="1"/>
    <col min="55" max="55" width="8.5703125" customWidth="1"/>
    <col min="56" max="56" width="2.42578125" customWidth="1"/>
    <col min="57" max="71" width="8.5703125" customWidth="1"/>
    <col min="72" max="72" width="2.42578125" customWidth="1"/>
    <col min="73" max="73" width="8.5703125" customWidth="1"/>
    <col min="74" max="74" width="2.42578125" customWidth="1"/>
    <col min="75" max="86" width="8.5703125" customWidth="1"/>
    <col min="87" max="87" width="11.5703125" customWidth="1"/>
    <col min="88" max="89" width="8.5703125" customWidth="1"/>
    <col min="90" max="90" width="2.42578125" customWidth="1"/>
    <col min="91" max="93" width="8.5703125" customWidth="1"/>
  </cols>
  <sheetData>
    <row r="1" spans="1:93" ht="6.75" customHeight="1"/>
    <row r="3" spans="1:93">
      <c r="B3" s="218" t="s">
        <v>362</v>
      </c>
      <c r="C3" s="222"/>
      <c r="D3" s="222"/>
      <c r="E3" s="222"/>
      <c r="F3" s="222"/>
      <c r="G3" s="222"/>
      <c r="H3" s="222"/>
      <c r="I3" s="222"/>
      <c r="J3" s="222"/>
      <c r="K3" s="222"/>
      <c r="L3" s="222"/>
      <c r="M3" s="222"/>
      <c r="N3" s="222"/>
      <c r="O3" s="222"/>
      <c r="P3" s="222"/>
      <c r="Q3" s="222"/>
      <c r="R3" s="222"/>
      <c r="T3" s="218" t="s">
        <v>363</v>
      </c>
      <c r="U3" s="222"/>
      <c r="V3" s="222"/>
      <c r="W3" s="222"/>
      <c r="X3" s="222"/>
      <c r="Y3" s="222"/>
      <c r="Z3" s="222"/>
      <c r="AA3" s="222"/>
      <c r="AB3" s="222"/>
      <c r="AC3" s="222"/>
      <c r="AD3" s="222"/>
      <c r="AE3" s="222"/>
      <c r="AF3" s="222"/>
      <c r="AG3" s="222"/>
      <c r="AH3" s="222"/>
      <c r="AI3" s="222"/>
      <c r="AJ3" s="222"/>
      <c r="AL3" s="218" t="s">
        <v>364</v>
      </c>
      <c r="AM3" s="222"/>
      <c r="AN3" s="222"/>
      <c r="AO3" s="222"/>
      <c r="AP3" s="222"/>
      <c r="AQ3" s="222"/>
      <c r="AR3" s="222"/>
      <c r="AS3" s="222"/>
      <c r="AT3" s="222"/>
      <c r="AU3" s="222"/>
      <c r="AV3" s="222"/>
      <c r="AW3" s="222"/>
      <c r="AX3" s="222"/>
      <c r="AY3" s="222"/>
      <c r="AZ3" s="222"/>
      <c r="BA3" s="222"/>
      <c r="BB3" s="222"/>
      <c r="BD3" s="218" t="s">
        <v>159</v>
      </c>
      <c r="BE3" s="222"/>
      <c r="BF3" s="222"/>
      <c r="BG3" s="222"/>
      <c r="BH3" s="222"/>
      <c r="BI3" s="222"/>
      <c r="BJ3" s="222"/>
      <c r="BK3" s="222"/>
      <c r="BL3" s="222"/>
      <c r="BM3" s="222"/>
      <c r="BN3" s="222"/>
      <c r="BO3" s="222"/>
      <c r="BP3" s="222"/>
      <c r="BQ3" s="222"/>
      <c r="BR3" s="222"/>
      <c r="BS3" s="222"/>
      <c r="BT3" s="222"/>
      <c r="BV3" s="218" t="s">
        <v>365</v>
      </c>
      <c r="BW3" s="222"/>
      <c r="BX3" s="222"/>
      <c r="BY3" s="222"/>
      <c r="BZ3" s="222"/>
      <c r="CA3" s="222"/>
      <c r="CB3" s="222"/>
      <c r="CC3" s="222"/>
      <c r="CD3" s="222"/>
      <c r="CE3" s="222"/>
      <c r="CF3" s="222"/>
      <c r="CG3" s="222"/>
      <c r="CH3" s="222"/>
      <c r="CI3" s="222"/>
      <c r="CJ3" s="222"/>
      <c r="CK3" s="222"/>
      <c r="CL3" s="222"/>
      <c r="CM3" s="222"/>
      <c r="CN3" s="222"/>
      <c r="CO3" s="222"/>
    </row>
    <row r="4" spans="1:93" ht="8.25" customHeight="1">
      <c r="A4" s="1"/>
      <c r="B4" s="222"/>
      <c r="C4" s="223"/>
      <c r="D4" s="223"/>
      <c r="E4" s="223"/>
      <c r="F4" s="223"/>
      <c r="G4" s="223"/>
      <c r="H4" s="223"/>
      <c r="I4" s="223"/>
      <c r="J4" s="223"/>
      <c r="K4" s="223"/>
      <c r="L4" s="223"/>
      <c r="M4" s="223"/>
      <c r="N4" s="223"/>
      <c r="O4" s="223"/>
      <c r="P4" s="223"/>
      <c r="Q4" s="223"/>
      <c r="R4" s="222"/>
      <c r="S4" s="1"/>
      <c r="T4" s="222"/>
      <c r="U4" s="223"/>
      <c r="V4" s="223"/>
      <c r="W4" s="223"/>
      <c r="X4" s="223"/>
      <c r="Y4" s="223"/>
      <c r="Z4" s="223"/>
      <c r="AA4" s="223"/>
      <c r="AB4" s="223"/>
      <c r="AC4" s="223"/>
      <c r="AD4" s="223"/>
      <c r="AE4" s="223"/>
      <c r="AF4" s="223"/>
      <c r="AG4" s="223"/>
      <c r="AH4" s="223"/>
      <c r="AI4" s="223"/>
      <c r="AJ4" s="222"/>
      <c r="AK4" s="1"/>
      <c r="AL4" s="222"/>
      <c r="AM4" s="223"/>
      <c r="AN4" s="223"/>
      <c r="AO4" s="223"/>
      <c r="AP4" s="223"/>
      <c r="AQ4" s="223"/>
      <c r="AR4" s="223"/>
      <c r="AS4" s="223"/>
      <c r="AT4" s="223"/>
      <c r="AU4" s="223"/>
      <c r="AV4" s="223"/>
      <c r="AW4" s="223"/>
      <c r="AX4" s="223"/>
      <c r="AY4" s="223"/>
      <c r="AZ4" s="223"/>
      <c r="BA4" s="223"/>
      <c r="BB4" s="222"/>
      <c r="BC4" s="1"/>
      <c r="BD4" s="222"/>
      <c r="BE4" s="223"/>
      <c r="BF4" s="223"/>
      <c r="BG4" s="223"/>
      <c r="BH4" s="223"/>
      <c r="BI4" s="223"/>
      <c r="BJ4" s="223"/>
      <c r="BK4" s="223"/>
      <c r="BL4" s="223"/>
      <c r="BM4" s="223"/>
      <c r="BN4" s="223"/>
      <c r="BO4" s="223"/>
      <c r="BP4" s="223"/>
      <c r="BQ4" s="223"/>
      <c r="BR4" s="223"/>
      <c r="BS4" s="223"/>
      <c r="BT4" s="222"/>
      <c r="BU4" s="1"/>
      <c r="BV4" s="222"/>
      <c r="BW4" s="223"/>
      <c r="BX4" s="223"/>
      <c r="BY4" s="223"/>
      <c r="BZ4" s="223"/>
      <c r="CA4" s="223"/>
      <c r="CB4" s="223"/>
      <c r="CC4" s="223"/>
      <c r="CD4" s="223"/>
      <c r="CE4" s="223"/>
      <c r="CF4" s="223"/>
      <c r="CG4" s="223"/>
      <c r="CH4" s="223"/>
      <c r="CI4" s="223"/>
      <c r="CJ4" s="223"/>
      <c r="CK4" s="223"/>
      <c r="CL4" s="223"/>
      <c r="CM4" s="223"/>
      <c r="CN4" s="223"/>
      <c r="CO4" s="222"/>
    </row>
    <row r="5" spans="1:93">
      <c r="A5" s="98"/>
      <c r="B5" s="222"/>
      <c r="C5" s="223"/>
      <c r="D5" s="223"/>
      <c r="E5" s="223"/>
      <c r="F5" s="223"/>
      <c r="G5" s="223"/>
      <c r="H5" s="223"/>
      <c r="I5" s="223"/>
      <c r="J5" s="223"/>
      <c r="K5" s="223"/>
      <c r="L5" s="223"/>
      <c r="M5" s="223"/>
      <c r="N5" s="223"/>
      <c r="O5" s="223"/>
      <c r="P5" s="223"/>
      <c r="Q5" s="223"/>
      <c r="R5" s="222"/>
      <c r="S5" s="98"/>
      <c r="T5" s="222"/>
      <c r="U5" s="223"/>
      <c r="V5" s="223"/>
      <c r="W5" s="223"/>
      <c r="X5" s="223"/>
      <c r="Y5" s="223"/>
      <c r="Z5" s="223"/>
      <c r="AA5" s="223"/>
      <c r="AB5" s="223"/>
      <c r="AC5" s="223"/>
      <c r="AD5" s="223"/>
      <c r="AE5" s="223"/>
      <c r="AF5" s="223"/>
      <c r="AG5" s="223"/>
      <c r="AH5" s="223"/>
      <c r="AI5" s="223"/>
      <c r="AJ5" s="222"/>
      <c r="AK5" s="98"/>
      <c r="AL5" s="222"/>
      <c r="AM5" s="223"/>
      <c r="AN5" s="223"/>
      <c r="AO5" s="223"/>
      <c r="AP5" s="223"/>
      <c r="AQ5" s="223"/>
      <c r="AR5" s="223"/>
      <c r="AS5" s="223"/>
      <c r="AT5" s="223"/>
      <c r="AU5" s="223"/>
      <c r="AV5" s="223"/>
      <c r="AW5" s="223"/>
      <c r="AX5" s="223"/>
      <c r="AY5" s="223"/>
      <c r="AZ5" s="223"/>
      <c r="BA5" s="223"/>
      <c r="BB5" s="222"/>
      <c r="BC5" s="98"/>
      <c r="BD5" s="222"/>
      <c r="BE5" s="223"/>
      <c r="BF5" s="223"/>
      <c r="BG5" s="223"/>
      <c r="BH5" s="223"/>
      <c r="BI5" s="223"/>
      <c r="BJ5" s="223"/>
      <c r="BK5" s="223"/>
      <c r="BL5" s="223"/>
      <c r="BM5" s="223"/>
      <c r="BN5" s="223"/>
      <c r="BO5" s="223"/>
      <c r="BP5" s="223"/>
      <c r="BQ5" s="223"/>
      <c r="BR5" s="223"/>
      <c r="BS5" s="223"/>
      <c r="BT5" s="222"/>
      <c r="BU5" s="98"/>
      <c r="BV5" s="222"/>
      <c r="BW5" s="223"/>
      <c r="BX5" s="223"/>
      <c r="BY5" s="223"/>
      <c r="BZ5" s="223"/>
      <c r="CA5" s="223"/>
      <c r="CB5" s="223"/>
      <c r="CC5" s="223"/>
      <c r="CD5" s="223"/>
      <c r="CE5" s="223"/>
      <c r="CF5" s="223"/>
      <c r="CG5" s="223"/>
      <c r="CH5" s="223"/>
      <c r="CI5" s="223"/>
      <c r="CJ5" s="223"/>
      <c r="CK5" s="223"/>
      <c r="CL5" s="223"/>
      <c r="CM5" s="223"/>
      <c r="CN5" s="223"/>
      <c r="CO5" s="222"/>
    </row>
    <row r="6" spans="1:93" ht="4.5" customHeight="1">
      <c r="A6" s="98"/>
      <c r="B6" s="222"/>
      <c r="C6" s="222"/>
      <c r="D6" s="222"/>
      <c r="E6" s="222"/>
      <c r="F6" s="222"/>
      <c r="G6" s="222"/>
      <c r="H6" s="222"/>
      <c r="I6" s="222"/>
      <c r="J6" s="222"/>
      <c r="K6" s="222"/>
      <c r="L6" s="222"/>
      <c r="M6" s="222"/>
      <c r="N6" s="222"/>
      <c r="O6" s="222"/>
      <c r="P6" s="222"/>
      <c r="Q6" s="222"/>
      <c r="R6" s="222"/>
      <c r="S6" s="98"/>
      <c r="T6" s="222"/>
      <c r="U6" s="222"/>
      <c r="V6" s="222"/>
      <c r="W6" s="222"/>
      <c r="X6" s="222"/>
      <c r="Y6" s="222"/>
      <c r="Z6" s="222"/>
      <c r="AA6" s="222"/>
      <c r="AB6" s="222"/>
      <c r="AC6" s="222"/>
      <c r="AD6" s="222"/>
      <c r="AE6" s="222"/>
      <c r="AF6" s="222"/>
      <c r="AG6" s="222"/>
      <c r="AH6" s="222"/>
      <c r="AI6" s="222"/>
      <c r="AJ6" s="222"/>
      <c r="AK6" s="98"/>
      <c r="AL6" s="222"/>
      <c r="AM6" s="222"/>
      <c r="AN6" s="222"/>
      <c r="AO6" s="222"/>
      <c r="AP6" s="222"/>
      <c r="AQ6" s="222"/>
      <c r="AR6" s="222"/>
      <c r="AS6" s="222"/>
      <c r="AT6" s="222"/>
      <c r="AU6" s="222"/>
      <c r="AV6" s="222"/>
      <c r="AW6" s="222"/>
      <c r="AX6" s="222"/>
      <c r="AY6" s="222"/>
      <c r="AZ6" s="222"/>
      <c r="BA6" s="222"/>
      <c r="BB6" s="222"/>
      <c r="BC6" s="98"/>
      <c r="BD6" s="222"/>
      <c r="BE6" s="222"/>
      <c r="BF6" s="222"/>
      <c r="BG6" s="222"/>
      <c r="BH6" s="222"/>
      <c r="BI6" s="222"/>
      <c r="BJ6" s="222"/>
      <c r="BK6" s="222"/>
      <c r="BL6" s="222"/>
      <c r="BM6" s="222"/>
      <c r="BN6" s="222"/>
      <c r="BO6" s="222"/>
      <c r="BP6" s="222"/>
      <c r="BQ6" s="222"/>
      <c r="BR6" s="222"/>
      <c r="BS6" s="222"/>
      <c r="BT6" s="222"/>
      <c r="BU6" s="98"/>
      <c r="BV6" s="222"/>
      <c r="BW6" s="222"/>
      <c r="BX6" s="222"/>
      <c r="BY6" s="222"/>
      <c r="BZ6" s="222"/>
      <c r="CA6" s="222"/>
      <c r="CB6" s="222"/>
      <c r="CC6" s="222"/>
      <c r="CD6" s="222"/>
      <c r="CE6" s="222"/>
      <c r="CF6" s="222"/>
      <c r="CG6" s="222"/>
      <c r="CH6" s="222"/>
      <c r="CI6" s="222"/>
      <c r="CJ6" s="222"/>
      <c r="CK6" s="222"/>
      <c r="CL6" s="222"/>
      <c r="CM6" s="222"/>
      <c r="CN6" s="222"/>
      <c r="CO6" s="222"/>
    </row>
    <row r="7" spans="1:93" ht="5.25" customHeight="1">
      <c r="A7" s="19"/>
      <c r="B7" s="219" t="s">
        <v>366</v>
      </c>
      <c r="C7" s="222"/>
      <c r="D7" s="222"/>
      <c r="E7" s="222"/>
      <c r="F7" s="222"/>
      <c r="G7" s="222"/>
      <c r="H7" s="222"/>
      <c r="I7" s="222"/>
      <c r="J7" s="222"/>
      <c r="K7" s="222"/>
      <c r="L7" s="222"/>
      <c r="M7" s="222"/>
      <c r="N7" s="222"/>
      <c r="O7" s="222"/>
      <c r="P7" s="222"/>
      <c r="Q7" s="222"/>
      <c r="R7" s="222"/>
      <c r="S7" s="19"/>
      <c r="T7" s="219" t="s">
        <v>367</v>
      </c>
      <c r="U7" s="222"/>
      <c r="V7" s="222"/>
      <c r="W7" s="222"/>
      <c r="X7" s="222"/>
      <c r="Y7" s="222"/>
      <c r="Z7" s="222"/>
      <c r="AA7" s="222"/>
      <c r="AB7" s="222"/>
      <c r="AC7" s="222"/>
      <c r="AD7" s="222"/>
      <c r="AE7" s="222"/>
      <c r="AF7" s="222"/>
      <c r="AG7" s="222"/>
      <c r="AH7" s="222"/>
      <c r="AI7" s="222"/>
      <c r="AJ7" s="222"/>
      <c r="AK7" s="19"/>
      <c r="AL7" s="219" t="s">
        <v>368</v>
      </c>
      <c r="AM7" s="222"/>
      <c r="AN7" s="222"/>
      <c r="AO7" s="222"/>
      <c r="AP7" s="222"/>
      <c r="AQ7" s="222"/>
      <c r="AR7" s="222"/>
      <c r="AS7" s="222"/>
      <c r="AT7" s="222"/>
      <c r="AU7" s="222"/>
      <c r="AV7" s="222"/>
      <c r="AW7" s="222"/>
      <c r="AX7" s="222"/>
      <c r="AY7" s="222"/>
      <c r="AZ7" s="222"/>
      <c r="BA7" s="222"/>
      <c r="BB7" s="222"/>
      <c r="BC7" s="19"/>
      <c r="BD7" s="219" t="s">
        <v>369</v>
      </c>
      <c r="BE7" s="222"/>
      <c r="BF7" s="222"/>
      <c r="BG7" s="222"/>
      <c r="BH7" s="222"/>
      <c r="BI7" s="222"/>
      <c r="BJ7" s="222"/>
      <c r="BK7" s="222"/>
      <c r="BL7" s="222"/>
      <c r="BM7" s="222"/>
      <c r="BN7" s="222"/>
      <c r="BO7" s="222"/>
      <c r="BP7" s="222"/>
      <c r="BQ7" s="222"/>
      <c r="BR7" s="222"/>
      <c r="BS7" s="222"/>
      <c r="BT7" s="222"/>
      <c r="BU7" s="19"/>
      <c r="BV7" s="219" t="s">
        <v>370</v>
      </c>
      <c r="BW7" s="222"/>
      <c r="BX7" s="222"/>
      <c r="BY7" s="222"/>
      <c r="BZ7" s="222"/>
      <c r="CA7" s="222"/>
      <c r="CB7" s="222"/>
      <c r="CC7" s="222"/>
      <c r="CD7" s="222"/>
      <c r="CE7" s="222"/>
      <c r="CF7" s="222"/>
      <c r="CG7" s="222"/>
      <c r="CH7" s="222"/>
      <c r="CI7" s="222"/>
      <c r="CJ7" s="222"/>
      <c r="CK7" s="222"/>
      <c r="CL7" s="222"/>
      <c r="CM7" s="222"/>
      <c r="CN7" s="222"/>
      <c r="CO7" s="222"/>
    </row>
    <row r="8" spans="1:93">
      <c r="A8" s="19"/>
      <c r="B8" s="222"/>
      <c r="C8" s="223"/>
      <c r="D8" s="223"/>
      <c r="E8" s="223"/>
      <c r="F8" s="223"/>
      <c r="G8" s="223"/>
      <c r="H8" s="223"/>
      <c r="I8" s="223"/>
      <c r="J8" s="223"/>
      <c r="K8" s="223"/>
      <c r="L8" s="223"/>
      <c r="M8" s="223"/>
      <c r="N8" s="223"/>
      <c r="O8" s="223"/>
      <c r="P8" s="223"/>
      <c r="Q8" s="223"/>
      <c r="R8" s="222"/>
      <c r="S8" s="19"/>
      <c r="T8" s="222"/>
      <c r="U8" s="223"/>
      <c r="V8" s="223"/>
      <c r="W8" s="223"/>
      <c r="X8" s="223"/>
      <c r="Y8" s="223"/>
      <c r="Z8" s="223"/>
      <c r="AA8" s="223"/>
      <c r="AB8" s="223"/>
      <c r="AC8" s="223"/>
      <c r="AD8" s="223"/>
      <c r="AE8" s="223"/>
      <c r="AF8" s="223"/>
      <c r="AG8" s="223"/>
      <c r="AH8" s="223"/>
      <c r="AI8" s="223"/>
      <c r="AJ8" s="222"/>
      <c r="AK8" s="19"/>
      <c r="AL8" s="222"/>
      <c r="AM8" s="223"/>
      <c r="AN8" s="223"/>
      <c r="AO8" s="223"/>
      <c r="AP8" s="223"/>
      <c r="AQ8" s="223"/>
      <c r="AR8" s="223"/>
      <c r="AS8" s="223"/>
      <c r="AT8" s="223"/>
      <c r="AU8" s="223"/>
      <c r="AV8" s="223"/>
      <c r="AW8" s="223"/>
      <c r="AX8" s="223"/>
      <c r="AY8" s="223"/>
      <c r="AZ8" s="223"/>
      <c r="BA8" s="223"/>
      <c r="BB8" s="222"/>
      <c r="BC8" s="19"/>
      <c r="BD8" s="222"/>
      <c r="BE8" s="223"/>
      <c r="BF8" s="223"/>
      <c r="BG8" s="223"/>
      <c r="BH8" s="223"/>
      <c r="BI8" s="223"/>
      <c r="BJ8" s="223"/>
      <c r="BK8" s="223"/>
      <c r="BL8" s="223"/>
      <c r="BM8" s="223"/>
      <c r="BN8" s="223"/>
      <c r="BO8" s="223"/>
      <c r="BP8" s="223"/>
      <c r="BQ8" s="223"/>
      <c r="BR8" s="223"/>
      <c r="BS8" s="223"/>
      <c r="BT8" s="222"/>
      <c r="BU8" s="19"/>
      <c r="BV8" s="222"/>
      <c r="BW8" s="223"/>
      <c r="BX8" s="223"/>
      <c r="BY8" s="223"/>
      <c r="BZ8" s="223"/>
      <c r="CA8" s="223"/>
      <c r="CB8" s="223"/>
      <c r="CC8" s="223"/>
      <c r="CD8" s="223"/>
      <c r="CE8" s="223"/>
      <c r="CF8" s="223"/>
      <c r="CG8" s="223"/>
      <c r="CH8" s="223"/>
      <c r="CI8" s="223"/>
      <c r="CJ8" s="223"/>
      <c r="CK8" s="223"/>
      <c r="CL8" s="223"/>
      <c r="CM8" s="223"/>
      <c r="CN8" s="223"/>
      <c r="CO8" s="222"/>
    </row>
    <row r="9" spans="1:93">
      <c r="A9" s="19"/>
      <c r="B9" s="222"/>
      <c r="C9" s="223"/>
      <c r="D9" s="223"/>
      <c r="E9" s="223"/>
      <c r="F9" s="223"/>
      <c r="G9" s="223"/>
      <c r="H9" s="223"/>
      <c r="I9" s="223"/>
      <c r="J9" s="223"/>
      <c r="K9" s="223"/>
      <c r="L9" s="223"/>
      <c r="M9" s="223"/>
      <c r="N9" s="223"/>
      <c r="O9" s="223"/>
      <c r="P9" s="223"/>
      <c r="Q9" s="223"/>
      <c r="R9" s="222"/>
      <c r="S9" s="19"/>
      <c r="T9" s="222"/>
      <c r="U9" s="223"/>
      <c r="V9" s="223"/>
      <c r="W9" s="223"/>
      <c r="X9" s="223"/>
      <c r="Y9" s="223"/>
      <c r="Z9" s="223"/>
      <c r="AA9" s="223"/>
      <c r="AB9" s="223"/>
      <c r="AC9" s="223"/>
      <c r="AD9" s="223"/>
      <c r="AE9" s="223"/>
      <c r="AF9" s="223"/>
      <c r="AG9" s="223"/>
      <c r="AH9" s="223"/>
      <c r="AI9" s="223"/>
      <c r="AJ9" s="222"/>
      <c r="AK9" s="19"/>
      <c r="AL9" s="222"/>
      <c r="AM9" s="223"/>
      <c r="AN9" s="223"/>
      <c r="AO9" s="223"/>
      <c r="AP9" s="223"/>
      <c r="AQ9" s="223"/>
      <c r="AR9" s="223"/>
      <c r="AS9" s="223"/>
      <c r="AT9" s="223"/>
      <c r="AU9" s="223"/>
      <c r="AV9" s="223"/>
      <c r="AW9" s="223"/>
      <c r="AX9" s="223"/>
      <c r="AY9" s="223"/>
      <c r="AZ9" s="223"/>
      <c r="BA9" s="223"/>
      <c r="BB9" s="222"/>
      <c r="BC9" s="19"/>
      <c r="BD9" s="222"/>
      <c r="BE9" s="223"/>
      <c r="BF9" s="223"/>
      <c r="BG9" s="223"/>
      <c r="BH9" s="223"/>
      <c r="BI9" s="223"/>
      <c r="BJ9" s="223"/>
      <c r="BK9" s="223"/>
      <c r="BL9" s="223"/>
      <c r="BM9" s="223"/>
      <c r="BN9" s="223"/>
      <c r="BO9" s="223"/>
      <c r="BP9" s="223"/>
      <c r="BQ9" s="223"/>
      <c r="BR9" s="223"/>
      <c r="BS9" s="223"/>
      <c r="BT9" s="222"/>
      <c r="BU9" s="19"/>
      <c r="BV9" s="222"/>
      <c r="BW9" s="223"/>
      <c r="BX9" s="223"/>
      <c r="BY9" s="223"/>
      <c r="BZ9" s="223"/>
      <c r="CA9" s="223"/>
      <c r="CB9" s="223"/>
      <c r="CC9" s="223"/>
      <c r="CD9" s="223"/>
      <c r="CE9" s="223"/>
      <c r="CF9" s="223"/>
      <c r="CG9" s="223"/>
      <c r="CH9" s="223"/>
      <c r="CI9" s="223"/>
      <c r="CJ9" s="223"/>
      <c r="CK9" s="223"/>
      <c r="CL9" s="223"/>
      <c r="CM9" s="223"/>
      <c r="CN9" s="223"/>
      <c r="CO9" s="222"/>
    </row>
    <row r="10" spans="1:93" ht="5.25" customHeight="1">
      <c r="A10" s="19"/>
      <c r="B10" s="222"/>
      <c r="C10" s="222"/>
      <c r="D10" s="222"/>
      <c r="E10" s="222"/>
      <c r="F10" s="222"/>
      <c r="G10" s="222"/>
      <c r="H10" s="222"/>
      <c r="I10" s="222"/>
      <c r="J10" s="222"/>
      <c r="K10" s="222"/>
      <c r="L10" s="222"/>
      <c r="M10" s="222"/>
      <c r="N10" s="222"/>
      <c r="O10" s="222"/>
      <c r="P10" s="222"/>
      <c r="Q10" s="222"/>
      <c r="R10" s="222"/>
      <c r="S10" s="19"/>
      <c r="T10" s="222"/>
      <c r="U10" s="222"/>
      <c r="V10" s="222"/>
      <c r="W10" s="222"/>
      <c r="X10" s="222"/>
      <c r="Y10" s="222"/>
      <c r="Z10" s="222"/>
      <c r="AA10" s="222"/>
      <c r="AB10" s="222"/>
      <c r="AC10" s="222"/>
      <c r="AD10" s="222"/>
      <c r="AE10" s="222"/>
      <c r="AF10" s="222"/>
      <c r="AG10" s="222"/>
      <c r="AH10" s="222"/>
      <c r="AI10" s="222"/>
      <c r="AJ10" s="222"/>
      <c r="AK10" s="19"/>
      <c r="AL10" s="222"/>
      <c r="AM10" s="222"/>
      <c r="AN10" s="222"/>
      <c r="AO10" s="222"/>
      <c r="AP10" s="222"/>
      <c r="AQ10" s="222"/>
      <c r="AR10" s="222"/>
      <c r="AS10" s="222"/>
      <c r="AT10" s="222"/>
      <c r="AU10" s="222"/>
      <c r="AV10" s="222"/>
      <c r="AW10" s="222"/>
      <c r="AX10" s="222"/>
      <c r="AY10" s="222"/>
      <c r="AZ10" s="222"/>
      <c r="BA10" s="222"/>
      <c r="BB10" s="222"/>
      <c r="BC10" s="19"/>
      <c r="BD10" s="222"/>
      <c r="BE10" s="222"/>
      <c r="BF10" s="222"/>
      <c r="BG10" s="222"/>
      <c r="BH10" s="222"/>
      <c r="BI10" s="222"/>
      <c r="BJ10" s="222"/>
      <c r="BK10" s="222"/>
      <c r="BL10" s="222"/>
      <c r="BM10" s="222"/>
      <c r="BN10" s="222"/>
      <c r="BO10" s="222"/>
      <c r="BP10" s="222"/>
      <c r="BQ10" s="222"/>
      <c r="BR10" s="222"/>
      <c r="BS10" s="222"/>
      <c r="BT10" s="222"/>
      <c r="BU10" s="19"/>
      <c r="BV10" s="222"/>
      <c r="BW10" s="222"/>
      <c r="BX10" s="222"/>
      <c r="BY10" s="222"/>
      <c r="BZ10" s="222"/>
      <c r="CA10" s="222"/>
      <c r="CB10" s="222"/>
      <c r="CC10" s="222"/>
      <c r="CD10" s="222"/>
      <c r="CE10" s="222"/>
      <c r="CF10" s="222"/>
      <c r="CG10" s="222"/>
      <c r="CH10" s="222"/>
      <c r="CI10" s="222"/>
      <c r="CJ10" s="222"/>
      <c r="CK10" s="222"/>
      <c r="CL10" s="222"/>
      <c r="CM10" s="222"/>
      <c r="CN10" s="222"/>
      <c r="CO10" s="222"/>
    </row>
    <row r="11" spans="1:93">
      <c r="A11" s="1"/>
      <c r="B11" s="145"/>
      <c r="C11" s="145"/>
      <c r="D11" s="145"/>
      <c r="E11" s="145"/>
      <c r="F11" s="145"/>
      <c r="G11" s="145"/>
      <c r="H11" s="145"/>
      <c r="I11" s="145"/>
      <c r="J11" s="145"/>
      <c r="K11" s="145"/>
      <c r="L11" s="145"/>
      <c r="M11" s="145"/>
      <c r="N11" s="145"/>
      <c r="O11" s="145"/>
      <c r="P11" s="145"/>
      <c r="Q11" s="145"/>
      <c r="R11" s="145"/>
      <c r="S11" s="1"/>
      <c r="T11" s="145"/>
      <c r="U11" s="146"/>
      <c r="V11" s="145"/>
      <c r="W11" s="145"/>
      <c r="X11" s="145"/>
      <c r="Y11" s="145"/>
      <c r="Z11" s="145"/>
      <c r="AA11" s="145"/>
      <c r="AB11" s="145"/>
      <c r="AC11" s="145"/>
      <c r="AD11" s="145"/>
      <c r="AE11" s="145"/>
      <c r="AF11" s="145"/>
      <c r="AG11" s="145"/>
      <c r="AH11" s="145"/>
      <c r="AI11" s="145"/>
      <c r="AJ11" s="145"/>
      <c r="AK11" s="1"/>
      <c r="AL11" s="145"/>
      <c r="AM11" s="146"/>
      <c r="AN11" s="145"/>
      <c r="AO11" s="145"/>
      <c r="AP11" s="145"/>
      <c r="AQ11" s="145"/>
      <c r="AR11" s="145"/>
      <c r="AS11" s="145"/>
      <c r="AT11" s="145"/>
      <c r="AU11" s="145"/>
      <c r="AV11" s="145"/>
      <c r="AW11" s="145"/>
      <c r="AX11" s="145"/>
      <c r="AY11" s="145"/>
      <c r="AZ11" s="145"/>
      <c r="BA11" s="145"/>
      <c r="BB11" s="145"/>
      <c r="BC11" s="1"/>
      <c r="BD11" s="145"/>
      <c r="BE11" s="146"/>
      <c r="BF11" s="145"/>
      <c r="BG11" s="145"/>
      <c r="BH11" s="145"/>
      <c r="BI11" s="145"/>
      <c r="BJ11" s="145"/>
      <c r="BK11" s="145"/>
      <c r="BL11" s="145"/>
      <c r="BM11" s="145"/>
      <c r="BN11" s="145"/>
      <c r="BO11" s="145"/>
      <c r="BP11" s="145"/>
      <c r="BQ11" s="145"/>
      <c r="BR11" s="145"/>
      <c r="BS11" s="145"/>
      <c r="BT11" s="145"/>
      <c r="BU11" s="1"/>
      <c r="BV11" s="145"/>
      <c r="BW11" s="146"/>
      <c r="BX11" s="145"/>
      <c r="BY11" s="145"/>
      <c r="BZ11" s="145"/>
      <c r="CA11" s="145"/>
      <c r="CB11" s="145"/>
      <c r="CC11" s="145"/>
      <c r="CD11" s="145"/>
      <c r="CE11" s="145"/>
      <c r="CF11" s="145"/>
      <c r="CG11" s="145"/>
      <c r="CH11" s="145"/>
      <c r="CI11" s="145"/>
      <c r="CJ11" s="145"/>
      <c r="CK11" s="145"/>
      <c r="CL11" s="145"/>
      <c r="CM11" s="145"/>
      <c r="CN11" s="145"/>
      <c r="CO11" s="145"/>
    </row>
    <row r="12" spans="1:93">
      <c r="A12" s="1"/>
      <c r="B12" s="145"/>
      <c r="C12" s="145"/>
      <c r="D12" s="145"/>
      <c r="E12" s="145"/>
      <c r="F12" s="145"/>
      <c r="G12" s="145"/>
      <c r="H12" s="145"/>
      <c r="I12" s="145"/>
      <c r="J12" s="145"/>
      <c r="K12" s="145"/>
      <c r="L12" s="145"/>
      <c r="M12" s="145"/>
      <c r="N12" s="145"/>
      <c r="O12" s="145"/>
      <c r="P12" s="145"/>
      <c r="Q12" s="145"/>
      <c r="R12" s="145"/>
      <c r="S12" s="1"/>
      <c r="T12" s="145"/>
      <c r="U12" s="147" t="s">
        <v>371</v>
      </c>
      <c r="V12" s="148"/>
      <c r="W12" s="148"/>
      <c r="X12" s="148"/>
      <c r="Y12" s="148"/>
      <c r="Z12" s="147" t="s">
        <v>372</v>
      </c>
      <c r="AA12" s="148"/>
      <c r="AB12" s="148"/>
      <c r="AC12" s="148"/>
      <c r="AD12" s="148"/>
      <c r="AE12" s="147" t="s">
        <v>373</v>
      </c>
      <c r="AF12" s="145"/>
      <c r="AG12" s="145"/>
      <c r="AH12" s="145"/>
      <c r="AI12" s="145"/>
      <c r="AJ12" s="145"/>
      <c r="AK12" s="1"/>
      <c r="AL12" s="145"/>
      <c r="AM12" s="149" t="s">
        <v>374</v>
      </c>
      <c r="AN12" s="145"/>
      <c r="AO12" s="145"/>
      <c r="AP12" s="145"/>
      <c r="AQ12" s="145"/>
      <c r="AR12" s="145"/>
      <c r="AS12" s="145"/>
      <c r="AT12" s="145"/>
      <c r="AU12" s="145"/>
      <c r="AV12" s="145"/>
      <c r="AW12" s="145"/>
      <c r="AX12" s="145"/>
      <c r="AY12" s="145"/>
      <c r="AZ12" s="145"/>
      <c r="BA12" s="145"/>
      <c r="BB12" s="145"/>
      <c r="BC12" s="1"/>
      <c r="BD12" s="145"/>
      <c r="BE12" s="149" t="s">
        <v>375</v>
      </c>
      <c r="BF12" s="150"/>
      <c r="BG12" s="150"/>
      <c r="BH12" s="150"/>
      <c r="BI12" s="150"/>
      <c r="BJ12" s="149" t="s">
        <v>376</v>
      </c>
      <c r="BK12" s="150"/>
      <c r="BL12" s="150"/>
      <c r="BM12" s="150"/>
      <c r="BN12" s="150"/>
      <c r="BO12" s="149" t="s">
        <v>377</v>
      </c>
      <c r="BP12" s="150"/>
      <c r="BQ12" s="150"/>
      <c r="BR12" s="150"/>
      <c r="BS12" s="145"/>
      <c r="BT12" s="145"/>
      <c r="BU12" s="1"/>
      <c r="BV12" s="145"/>
      <c r="BW12" s="146"/>
      <c r="BX12" s="145"/>
      <c r="BY12" s="145"/>
      <c r="BZ12" s="145"/>
      <c r="CA12" s="145"/>
      <c r="CB12" s="145"/>
      <c r="CC12" s="145"/>
      <c r="CD12" s="145"/>
      <c r="CE12" s="145"/>
      <c r="CF12" s="145"/>
      <c r="CG12" s="145"/>
      <c r="CH12" s="145"/>
      <c r="CI12" s="145"/>
      <c r="CJ12" s="145"/>
      <c r="CK12" s="145"/>
      <c r="CL12" s="145"/>
      <c r="CM12" s="145"/>
      <c r="CN12" s="145"/>
      <c r="CO12" s="145"/>
    </row>
    <row r="13" spans="1:93">
      <c r="A13" s="1"/>
      <c r="B13" s="145"/>
      <c r="C13" s="145"/>
      <c r="D13" s="145"/>
      <c r="E13" s="145"/>
      <c r="F13" s="145"/>
      <c r="G13" s="145"/>
      <c r="H13" s="145"/>
      <c r="I13" s="145"/>
      <c r="J13" s="145"/>
      <c r="K13" s="145"/>
      <c r="L13" s="145"/>
      <c r="M13" s="145"/>
      <c r="N13" s="145"/>
      <c r="O13" s="145"/>
      <c r="P13" s="145"/>
      <c r="Q13" s="145"/>
      <c r="R13" s="145"/>
      <c r="S13" s="1"/>
      <c r="T13" s="145"/>
      <c r="U13" s="151" t="s">
        <v>378</v>
      </c>
      <c r="V13" s="152"/>
      <c r="W13" s="152"/>
      <c r="X13" s="152"/>
      <c r="Y13" s="152"/>
      <c r="Z13" s="151" t="s">
        <v>378</v>
      </c>
      <c r="AA13" s="152"/>
      <c r="AB13" s="152"/>
      <c r="AC13" s="152"/>
      <c r="AD13" s="152"/>
      <c r="AE13" s="151" t="s">
        <v>378</v>
      </c>
      <c r="AF13" s="153"/>
      <c r="AG13" s="153"/>
      <c r="AH13" s="153"/>
      <c r="AI13" s="145"/>
      <c r="AJ13" s="145"/>
      <c r="AK13" s="1"/>
      <c r="AL13" s="145"/>
      <c r="AM13" s="151" t="s">
        <v>378</v>
      </c>
      <c r="AN13" s="145"/>
      <c r="AO13" s="145"/>
      <c r="AP13" s="145"/>
      <c r="AQ13" s="145"/>
      <c r="AR13" s="145"/>
      <c r="AS13" s="145"/>
      <c r="AT13" s="145"/>
      <c r="AU13" s="145"/>
      <c r="AV13" s="145"/>
      <c r="AW13" s="145"/>
      <c r="AX13" s="145"/>
      <c r="AY13" s="145"/>
      <c r="AZ13" s="145"/>
      <c r="BA13" s="145"/>
      <c r="BB13" s="145"/>
      <c r="BC13" s="1"/>
      <c r="BD13" s="145"/>
      <c r="BE13" s="217" t="s">
        <v>379</v>
      </c>
      <c r="BF13" s="222"/>
      <c r="BG13" s="222"/>
      <c r="BH13" s="222"/>
      <c r="BI13" s="154"/>
      <c r="BJ13" s="217" t="s">
        <v>380</v>
      </c>
      <c r="BK13" s="222"/>
      <c r="BL13" s="222"/>
      <c r="BM13" s="222"/>
      <c r="BN13" s="154"/>
      <c r="BO13" s="217" t="s">
        <v>381</v>
      </c>
      <c r="BP13" s="222"/>
      <c r="BQ13" s="222"/>
      <c r="BR13" s="222"/>
      <c r="BS13" s="145"/>
      <c r="BT13" s="145"/>
      <c r="BU13" s="1"/>
      <c r="BV13" s="145"/>
      <c r="BW13" s="145"/>
      <c r="BX13" s="145"/>
      <c r="BY13" s="145"/>
      <c r="BZ13" s="145"/>
      <c r="CA13" s="145"/>
      <c r="CB13" s="145"/>
      <c r="CC13" s="145"/>
      <c r="CD13" s="145"/>
      <c r="CE13" s="145"/>
      <c r="CF13" s="145"/>
      <c r="CG13" s="145"/>
      <c r="CH13" s="145"/>
      <c r="CI13" s="145"/>
      <c r="CJ13" s="145"/>
      <c r="CK13" s="145"/>
      <c r="CL13" s="145"/>
      <c r="CM13" s="145"/>
      <c r="CN13" s="145"/>
      <c r="CO13" s="145"/>
    </row>
    <row r="14" spans="1:93">
      <c r="A14" s="1"/>
      <c r="B14" s="145"/>
      <c r="C14" s="145"/>
      <c r="D14" s="145"/>
      <c r="E14" s="145"/>
      <c r="F14" s="145"/>
      <c r="G14" s="145"/>
      <c r="H14" s="145"/>
      <c r="I14" s="145"/>
      <c r="J14" s="145"/>
      <c r="K14" s="145"/>
      <c r="L14" s="145"/>
      <c r="M14" s="145"/>
      <c r="N14" s="145"/>
      <c r="O14" s="145"/>
      <c r="P14" s="145"/>
      <c r="Q14" s="145"/>
      <c r="R14" s="145"/>
      <c r="S14" s="1"/>
      <c r="T14" s="145"/>
      <c r="U14" s="212">
        <v>2300</v>
      </c>
      <c r="V14" s="227"/>
      <c r="W14" s="216" t="s">
        <v>382</v>
      </c>
      <c r="X14" s="222"/>
      <c r="Y14" s="155"/>
      <c r="Z14" s="99">
        <v>2300</v>
      </c>
      <c r="AA14" s="156" t="s">
        <v>383</v>
      </c>
      <c r="AB14" s="155"/>
      <c r="AC14" s="145"/>
      <c r="AD14" s="145"/>
      <c r="AE14" s="99">
        <v>2300</v>
      </c>
      <c r="AF14" s="156" t="s">
        <v>384</v>
      </c>
      <c r="AG14" s="145"/>
      <c r="AH14" s="145"/>
      <c r="AI14" s="145"/>
      <c r="AJ14" s="145"/>
      <c r="AK14" s="1"/>
      <c r="AL14" s="145"/>
      <c r="AM14" s="212">
        <v>2300</v>
      </c>
      <c r="AN14" s="227"/>
      <c r="AO14" s="216" t="s">
        <v>385</v>
      </c>
      <c r="AP14" s="222"/>
      <c r="AQ14" s="145"/>
      <c r="AR14" s="145"/>
      <c r="AS14" s="145"/>
      <c r="AT14" s="145"/>
      <c r="AU14" s="145"/>
      <c r="AV14" s="145"/>
      <c r="AW14" s="145"/>
      <c r="AX14" s="145"/>
      <c r="AY14" s="145"/>
      <c r="AZ14" s="145"/>
      <c r="BA14" s="145"/>
      <c r="BB14" s="145"/>
      <c r="BC14" s="1"/>
      <c r="BD14" s="145"/>
      <c r="BE14" s="222"/>
      <c r="BF14" s="222"/>
      <c r="BG14" s="222"/>
      <c r="BH14" s="222"/>
      <c r="BI14" s="154"/>
      <c r="BJ14" s="222"/>
      <c r="BK14" s="222"/>
      <c r="BL14" s="222"/>
      <c r="BM14" s="222"/>
      <c r="BN14" s="154"/>
      <c r="BO14" s="222"/>
      <c r="BP14" s="222"/>
      <c r="BQ14" s="222"/>
      <c r="BR14" s="222"/>
      <c r="BS14" s="145"/>
      <c r="BT14" s="145"/>
      <c r="BU14" s="1"/>
      <c r="BV14" s="145"/>
      <c r="BW14" s="145"/>
      <c r="BX14" s="145"/>
      <c r="BY14" s="145"/>
      <c r="BZ14" s="145"/>
      <c r="CA14" s="145"/>
      <c r="CB14" s="145"/>
      <c r="CC14" s="145"/>
      <c r="CD14" s="145"/>
      <c r="CE14" s="145"/>
      <c r="CF14" s="145"/>
      <c r="CG14" s="145"/>
      <c r="CH14" s="145"/>
      <c r="CI14" s="145"/>
      <c r="CJ14" s="145"/>
      <c r="CK14" s="145"/>
      <c r="CL14" s="145"/>
      <c r="CM14" s="145"/>
      <c r="CN14" s="145"/>
      <c r="CO14" s="145"/>
    </row>
    <row r="15" spans="1:93" ht="14.25" customHeight="1">
      <c r="A15" s="1"/>
      <c r="B15" s="145"/>
      <c r="C15" s="145"/>
      <c r="D15" s="145"/>
      <c r="E15" s="145"/>
      <c r="F15" s="145"/>
      <c r="G15" s="145"/>
      <c r="H15" s="145"/>
      <c r="I15" s="145"/>
      <c r="J15" s="145"/>
      <c r="K15" s="145"/>
      <c r="L15" s="145"/>
      <c r="M15" s="145"/>
      <c r="N15" s="145"/>
      <c r="O15" s="145"/>
      <c r="P15" s="145"/>
      <c r="Q15" s="145"/>
      <c r="R15" s="145"/>
      <c r="S15" s="1"/>
      <c r="T15" s="145"/>
      <c r="U15" s="231"/>
      <c r="V15" s="228"/>
      <c r="W15" s="222"/>
      <c r="X15" s="222"/>
      <c r="Y15" s="155"/>
      <c r="Z15" s="99">
        <v>2300</v>
      </c>
      <c r="AA15" s="156" t="s">
        <v>386</v>
      </c>
      <c r="AB15" s="155"/>
      <c r="AC15" s="145"/>
      <c r="AD15" s="145"/>
      <c r="AE15" s="99">
        <v>2300</v>
      </c>
      <c r="AF15" s="156" t="s">
        <v>387</v>
      </c>
      <c r="AG15" s="145"/>
      <c r="AH15" s="145"/>
      <c r="AI15" s="145"/>
      <c r="AJ15" s="145"/>
      <c r="AK15" s="1"/>
      <c r="AL15" s="145"/>
      <c r="AM15" s="231"/>
      <c r="AN15" s="228"/>
      <c r="AO15" s="222"/>
      <c r="AP15" s="222"/>
      <c r="AQ15" s="216"/>
      <c r="AR15" s="145"/>
      <c r="AS15" s="145"/>
      <c r="AT15" s="145"/>
      <c r="AU15" s="145"/>
      <c r="AV15" s="145"/>
      <c r="AW15" s="145"/>
      <c r="AX15" s="145"/>
      <c r="AY15" s="145"/>
      <c r="AZ15" s="145"/>
      <c r="BA15" s="145"/>
      <c r="BB15" s="145"/>
      <c r="BC15" s="1"/>
      <c r="BD15" s="145"/>
      <c r="BE15" s="145"/>
      <c r="BF15" s="145"/>
      <c r="BG15" s="145"/>
      <c r="BH15" s="145"/>
      <c r="BI15" s="145"/>
      <c r="BJ15" s="145"/>
      <c r="BK15" s="145"/>
      <c r="BL15" s="145"/>
      <c r="BM15" s="145"/>
      <c r="BN15" s="145"/>
      <c r="BO15" s="145"/>
      <c r="BP15" s="145"/>
      <c r="BQ15" s="145"/>
      <c r="BR15" s="145"/>
      <c r="BS15" s="145"/>
      <c r="BT15" s="145"/>
      <c r="BU15" s="1"/>
      <c r="BV15" s="145"/>
      <c r="BW15" s="145"/>
      <c r="BX15" s="145"/>
      <c r="BY15" s="145"/>
      <c r="BZ15" s="145"/>
      <c r="CA15" s="145"/>
      <c r="CB15" s="145"/>
      <c r="CC15" s="145"/>
      <c r="CD15" s="145"/>
      <c r="CE15" s="145"/>
      <c r="CF15" s="145"/>
      <c r="CG15" s="145"/>
      <c r="CH15" s="145"/>
      <c r="CI15" s="145"/>
      <c r="CJ15" s="145"/>
      <c r="CK15" s="145"/>
      <c r="CL15" s="145"/>
      <c r="CM15" s="145"/>
      <c r="CN15" s="145"/>
      <c r="CO15" s="145"/>
    </row>
    <row r="16" spans="1:93" ht="14.25" customHeight="1">
      <c r="A16" s="1"/>
      <c r="B16" s="145"/>
      <c r="C16" s="145"/>
      <c r="D16" s="145"/>
      <c r="E16" s="145"/>
      <c r="F16" s="145"/>
      <c r="G16" s="145"/>
      <c r="H16" s="145"/>
      <c r="I16" s="145"/>
      <c r="J16" s="145"/>
      <c r="K16" s="145"/>
      <c r="L16" s="145"/>
      <c r="M16" s="145"/>
      <c r="N16" s="145"/>
      <c r="O16" s="145"/>
      <c r="P16" s="145"/>
      <c r="Q16" s="145"/>
      <c r="R16" s="145"/>
      <c r="S16" s="1"/>
      <c r="T16" s="145"/>
      <c r="U16" s="232"/>
      <c r="V16" s="230"/>
      <c r="W16" s="222"/>
      <c r="X16" s="222"/>
      <c r="Y16" s="155"/>
      <c r="Z16" s="145"/>
      <c r="AA16" s="145"/>
      <c r="AB16" s="155"/>
      <c r="AC16" s="145"/>
      <c r="AD16" s="145"/>
      <c r="AE16" s="99">
        <v>2300</v>
      </c>
      <c r="AF16" s="156" t="s">
        <v>388</v>
      </c>
      <c r="AG16" s="145"/>
      <c r="AH16" s="145"/>
      <c r="AI16" s="145"/>
      <c r="AJ16" s="145"/>
      <c r="AK16" s="1"/>
      <c r="AL16" s="145"/>
      <c r="AM16" s="232"/>
      <c r="AN16" s="230"/>
      <c r="AO16" s="222"/>
      <c r="AP16" s="222"/>
      <c r="AQ16" s="222"/>
      <c r="AR16" s="145"/>
      <c r="AS16" s="145"/>
      <c r="AT16" s="145"/>
      <c r="AU16" s="145"/>
      <c r="AV16" s="145"/>
      <c r="AW16" s="145"/>
      <c r="AX16" s="145"/>
      <c r="AY16" s="145"/>
      <c r="AZ16" s="145"/>
      <c r="BA16" s="145"/>
      <c r="BB16" s="145"/>
      <c r="BC16" s="1"/>
      <c r="BD16" s="145"/>
      <c r="BE16" s="145"/>
      <c r="BF16" s="145"/>
      <c r="BG16" s="145"/>
      <c r="BH16" s="145"/>
      <c r="BI16" s="145"/>
      <c r="BJ16" s="145"/>
      <c r="BK16" s="145"/>
      <c r="BL16" s="145"/>
      <c r="BM16" s="145"/>
      <c r="BN16" s="145"/>
      <c r="BO16" s="145"/>
      <c r="BP16" s="145"/>
      <c r="BQ16" s="145"/>
      <c r="BR16" s="145"/>
      <c r="BS16" s="145"/>
      <c r="BT16" s="145"/>
      <c r="BU16" s="1"/>
      <c r="BV16" s="145"/>
      <c r="BW16" s="145"/>
      <c r="BX16" s="145"/>
      <c r="BY16" s="145"/>
      <c r="BZ16" s="145"/>
      <c r="CA16" s="145"/>
      <c r="CB16" s="145"/>
      <c r="CC16" s="145"/>
      <c r="CD16" s="145"/>
      <c r="CE16" s="145"/>
      <c r="CF16" s="145"/>
      <c r="CG16" s="145"/>
      <c r="CH16" s="145"/>
      <c r="CI16" s="145"/>
      <c r="CJ16" s="145"/>
      <c r="CK16" s="145"/>
      <c r="CL16" s="145"/>
      <c r="CM16" s="145"/>
      <c r="CN16" s="145"/>
      <c r="CO16" s="145"/>
    </row>
    <row r="17" spans="1:93" ht="14.25" customHeight="1">
      <c r="A17" s="1"/>
      <c r="B17" s="145"/>
      <c r="C17" s="145"/>
      <c r="D17" s="145"/>
      <c r="E17" s="145"/>
      <c r="F17" s="145"/>
      <c r="G17" s="145"/>
      <c r="H17" s="145"/>
      <c r="I17" s="145"/>
      <c r="J17" s="145"/>
      <c r="K17" s="145"/>
      <c r="L17" s="145"/>
      <c r="M17" s="145"/>
      <c r="N17" s="145"/>
      <c r="O17" s="145"/>
      <c r="P17" s="145"/>
      <c r="Q17" s="145"/>
      <c r="R17" s="145"/>
      <c r="S17" s="1"/>
      <c r="T17" s="145"/>
      <c r="U17" s="145"/>
      <c r="V17" s="145"/>
      <c r="W17" s="145"/>
      <c r="X17" s="145"/>
      <c r="Y17" s="145"/>
      <c r="Z17" s="145"/>
      <c r="AA17" s="145"/>
      <c r="AB17" s="145"/>
      <c r="AC17" s="145"/>
      <c r="AD17" s="145"/>
      <c r="AE17" s="145"/>
      <c r="AF17" s="145"/>
      <c r="AG17" s="145"/>
      <c r="AH17" s="145"/>
      <c r="AI17" s="145"/>
      <c r="AJ17" s="145"/>
      <c r="AK17" s="1"/>
      <c r="AL17" s="145"/>
      <c r="AM17" s="145"/>
      <c r="AN17" s="145"/>
      <c r="AO17" s="145"/>
      <c r="AP17" s="145"/>
      <c r="AQ17" s="222"/>
      <c r="AR17" s="145"/>
      <c r="AS17" s="145"/>
      <c r="AT17" s="145"/>
      <c r="AU17" s="145"/>
      <c r="AV17" s="145"/>
      <c r="AW17" s="145"/>
      <c r="AX17" s="145"/>
      <c r="AY17" s="145"/>
      <c r="AZ17" s="145"/>
      <c r="BA17" s="145"/>
      <c r="BB17" s="145"/>
      <c r="BC17" s="1"/>
      <c r="BD17" s="145"/>
      <c r="BE17" s="145"/>
      <c r="BF17" s="145"/>
      <c r="BG17" s="145"/>
      <c r="BH17" s="145"/>
      <c r="BI17" s="145"/>
      <c r="BJ17" s="145"/>
      <c r="BK17" s="145"/>
      <c r="BL17" s="145"/>
      <c r="BM17" s="145"/>
      <c r="BN17" s="145"/>
      <c r="BO17" s="145"/>
      <c r="BP17" s="145"/>
      <c r="BQ17" s="145"/>
      <c r="BR17" s="145"/>
      <c r="BS17" s="145"/>
      <c r="BT17" s="145"/>
      <c r="BU17" s="1"/>
      <c r="BV17" s="145"/>
      <c r="BW17" s="145"/>
      <c r="BX17" s="145"/>
      <c r="BY17" s="145"/>
      <c r="BZ17" s="145"/>
      <c r="CA17" s="145"/>
      <c r="CB17" s="145"/>
      <c r="CC17" s="145"/>
      <c r="CD17" s="145"/>
      <c r="CE17" s="145"/>
      <c r="CF17" s="145"/>
      <c r="CG17" s="145"/>
      <c r="CH17" s="145"/>
      <c r="CI17" s="145"/>
      <c r="CJ17" s="145"/>
      <c r="CK17" s="145"/>
      <c r="CL17" s="145"/>
      <c r="CM17" s="145"/>
      <c r="CN17" s="145"/>
      <c r="CO17" s="145"/>
    </row>
    <row r="18" spans="1:93">
      <c r="A18" s="1"/>
      <c r="B18" s="145"/>
      <c r="C18" s="145"/>
      <c r="D18" s="145"/>
      <c r="E18" s="145"/>
      <c r="F18" s="145"/>
      <c r="G18" s="145"/>
      <c r="H18" s="145"/>
      <c r="I18" s="145"/>
      <c r="J18" s="145"/>
      <c r="K18" s="145"/>
      <c r="L18" s="145"/>
      <c r="M18" s="145"/>
      <c r="N18" s="145"/>
      <c r="O18" s="145"/>
      <c r="P18" s="145"/>
      <c r="Q18" s="145"/>
      <c r="R18" s="145"/>
      <c r="S18" s="1"/>
      <c r="T18" s="145"/>
      <c r="U18" s="145"/>
      <c r="V18" s="145"/>
      <c r="W18" s="145"/>
      <c r="X18" s="145"/>
      <c r="Y18" s="145"/>
      <c r="Z18" s="145"/>
      <c r="AA18" s="145"/>
      <c r="AB18" s="145"/>
      <c r="AC18" s="145"/>
      <c r="AD18" s="145"/>
      <c r="AE18" s="145"/>
      <c r="AF18" s="145"/>
      <c r="AG18" s="145"/>
      <c r="AH18" s="145"/>
      <c r="AI18" s="145"/>
      <c r="AJ18" s="145"/>
      <c r="AK18" s="1"/>
      <c r="AL18" s="145"/>
      <c r="AM18" s="145"/>
      <c r="AN18" s="145"/>
      <c r="AO18" s="145"/>
      <c r="AP18" s="145"/>
      <c r="AQ18" s="145"/>
      <c r="AR18" s="145"/>
      <c r="AS18" s="145"/>
      <c r="AT18" s="145"/>
      <c r="AU18" s="145"/>
      <c r="AV18" s="145"/>
      <c r="AW18" s="145"/>
      <c r="AX18" s="145"/>
      <c r="AY18" s="145"/>
      <c r="AZ18" s="145"/>
      <c r="BA18" s="145"/>
      <c r="BB18" s="145"/>
      <c r="BC18" s="1"/>
      <c r="BD18" s="145"/>
      <c r="BE18" s="145"/>
      <c r="BF18" s="145"/>
      <c r="BG18" s="145"/>
      <c r="BH18" s="145"/>
      <c r="BI18" s="145"/>
      <c r="BJ18" s="145"/>
      <c r="BK18" s="145"/>
      <c r="BL18" s="145"/>
      <c r="BM18" s="145"/>
      <c r="BN18" s="145"/>
      <c r="BO18" s="145"/>
      <c r="BP18" s="145"/>
      <c r="BQ18" s="145"/>
      <c r="BR18" s="145"/>
      <c r="BS18" s="145"/>
      <c r="BT18" s="145"/>
      <c r="BU18" s="1"/>
      <c r="BV18" s="145"/>
      <c r="BW18" s="145"/>
      <c r="BX18" s="145"/>
      <c r="BY18" s="145"/>
      <c r="BZ18" s="145"/>
      <c r="CA18" s="145"/>
      <c r="CB18" s="145"/>
      <c r="CC18" s="145"/>
      <c r="CD18" s="145"/>
      <c r="CE18" s="145"/>
      <c r="CF18" s="145"/>
      <c r="CG18" s="145"/>
      <c r="CH18" s="145"/>
      <c r="CI18" s="145"/>
      <c r="CJ18" s="145"/>
      <c r="CK18" s="145"/>
      <c r="CL18" s="145"/>
      <c r="CM18" s="145"/>
      <c r="CN18" s="145"/>
      <c r="CO18" s="145"/>
    </row>
    <row r="19" spans="1:93">
      <c r="A19" s="1"/>
      <c r="B19" s="145"/>
      <c r="C19" s="145"/>
      <c r="D19" s="145"/>
      <c r="E19" s="145"/>
      <c r="F19" s="145"/>
      <c r="G19" s="145"/>
      <c r="H19" s="145"/>
      <c r="I19" s="145"/>
      <c r="J19" s="145"/>
      <c r="K19" s="145"/>
      <c r="L19" s="145"/>
      <c r="M19" s="145"/>
      <c r="N19" s="145"/>
      <c r="O19" s="145"/>
      <c r="P19" s="145"/>
      <c r="Q19" s="145"/>
      <c r="R19" s="145"/>
      <c r="S19" s="1"/>
      <c r="T19" s="145"/>
      <c r="U19" s="149" t="s">
        <v>389</v>
      </c>
      <c r="V19" s="157"/>
      <c r="W19" s="157"/>
      <c r="X19" s="157"/>
      <c r="Y19" s="157"/>
      <c r="Z19" s="157"/>
      <c r="AA19" s="149" t="s">
        <v>390</v>
      </c>
      <c r="AB19" s="148"/>
      <c r="AC19" s="148"/>
      <c r="AD19" s="145"/>
      <c r="AE19" s="145"/>
      <c r="AF19" s="145"/>
      <c r="AG19" s="145"/>
      <c r="AH19" s="145"/>
      <c r="AI19" s="145"/>
      <c r="AJ19" s="145"/>
      <c r="AK19" s="1"/>
      <c r="AL19" s="145"/>
      <c r="AM19" s="149" t="s">
        <v>391</v>
      </c>
      <c r="AN19" s="145"/>
      <c r="AO19" s="145"/>
      <c r="AP19" s="145"/>
      <c r="AQ19" s="145"/>
      <c r="AR19" s="145"/>
      <c r="AS19" s="145"/>
      <c r="AT19" s="145"/>
      <c r="AU19" s="145"/>
      <c r="AV19" s="145"/>
      <c r="AW19" s="145"/>
      <c r="AX19" s="145"/>
      <c r="AY19" s="145"/>
      <c r="AZ19" s="145"/>
      <c r="BA19" s="145"/>
      <c r="BB19" s="145"/>
      <c r="BC19" s="1"/>
      <c r="BD19" s="145"/>
      <c r="BE19" s="145"/>
      <c r="BF19" s="145"/>
      <c r="BG19" s="145"/>
      <c r="BH19" s="145"/>
      <c r="BI19" s="145"/>
      <c r="BJ19" s="145"/>
      <c r="BK19" s="145"/>
      <c r="BL19" s="145"/>
      <c r="BM19" s="145"/>
      <c r="BN19" s="145"/>
      <c r="BO19" s="145"/>
      <c r="BP19" s="145"/>
      <c r="BQ19" s="145"/>
      <c r="BR19" s="145"/>
      <c r="BS19" s="145"/>
      <c r="BT19" s="145"/>
      <c r="BU19" s="1"/>
      <c r="BV19" s="145"/>
      <c r="BW19" s="145"/>
      <c r="BX19" s="145"/>
      <c r="BY19" s="145"/>
      <c r="BZ19" s="145"/>
      <c r="CA19" s="145"/>
      <c r="CB19" s="145"/>
      <c r="CC19" s="145"/>
      <c r="CD19" s="145"/>
      <c r="CE19" s="145"/>
      <c r="CF19" s="145"/>
      <c r="CG19" s="145"/>
      <c r="CH19" s="145"/>
      <c r="CI19" s="145"/>
      <c r="CJ19" s="145"/>
      <c r="CK19" s="145"/>
      <c r="CL19" s="145"/>
      <c r="CM19" s="145"/>
      <c r="CN19" s="145"/>
      <c r="CO19" s="145"/>
    </row>
    <row r="20" spans="1:93">
      <c r="A20" s="1"/>
      <c r="B20" s="145"/>
      <c r="C20" s="145"/>
      <c r="D20" s="145"/>
      <c r="E20" s="145"/>
      <c r="F20" s="145"/>
      <c r="G20" s="145"/>
      <c r="H20" s="145"/>
      <c r="I20" s="145"/>
      <c r="J20" s="145"/>
      <c r="K20" s="145"/>
      <c r="L20" s="145"/>
      <c r="M20" s="145"/>
      <c r="N20" s="145"/>
      <c r="O20" s="145"/>
      <c r="P20" s="145"/>
      <c r="Q20" s="145"/>
      <c r="R20" s="145"/>
      <c r="S20" s="1"/>
      <c r="T20" s="145"/>
      <c r="U20" s="145"/>
      <c r="V20" s="145"/>
      <c r="W20" s="145"/>
      <c r="X20" s="145"/>
      <c r="Y20" s="145"/>
      <c r="Z20" s="145"/>
      <c r="AA20" s="211" t="s">
        <v>392</v>
      </c>
      <c r="AB20" s="244"/>
      <c r="AC20" s="244"/>
      <c r="AD20" s="244"/>
      <c r="AE20" s="244"/>
      <c r="AF20" s="244"/>
      <c r="AG20" s="244"/>
      <c r="AH20" s="244"/>
      <c r="AI20" s="227"/>
      <c r="AJ20" s="145"/>
      <c r="AK20" s="1"/>
      <c r="AL20" s="145"/>
      <c r="AM20" s="151" t="s">
        <v>393</v>
      </c>
      <c r="AN20" s="145"/>
      <c r="AO20" s="145"/>
      <c r="AP20" s="145"/>
      <c r="AQ20" s="145"/>
      <c r="AR20" s="145"/>
      <c r="AS20" s="145"/>
      <c r="AT20" s="145"/>
      <c r="AU20" s="145"/>
      <c r="AV20" s="145"/>
      <c r="AW20" s="145"/>
      <c r="AX20" s="145"/>
      <c r="AY20" s="145"/>
      <c r="AZ20" s="145"/>
      <c r="BA20" s="145"/>
      <c r="BB20" s="145"/>
      <c r="BC20" s="1"/>
      <c r="BD20" s="145"/>
      <c r="BE20" s="145"/>
      <c r="BF20" s="145"/>
      <c r="BG20" s="145"/>
      <c r="BH20" s="145"/>
      <c r="BI20" s="145"/>
      <c r="BJ20" s="145"/>
      <c r="BK20" s="145"/>
      <c r="BL20" s="145"/>
      <c r="BM20" s="145"/>
      <c r="BN20" s="145"/>
      <c r="BO20" s="145"/>
      <c r="BP20" s="145"/>
      <c r="BQ20" s="145"/>
      <c r="BR20" s="145"/>
      <c r="BS20" s="145"/>
      <c r="BT20" s="145"/>
      <c r="BU20" s="1"/>
      <c r="BV20" s="145"/>
      <c r="BW20" s="145"/>
      <c r="BX20" s="145"/>
      <c r="BY20" s="145"/>
      <c r="BZ20" s="145"/>
      <c r="CA20" s="145"/>
      <c r="CB20" s="145"/>
      <c r="CC20" s="145"/>
      <c r="CD20" s="145"/>
      <c r="CE20" s="145"/>
      <c r="CF20" s="145"/>
      <c r="CG20" s="145"/>
      <c r="CH20" s="145"/>
      <c r="CI20" s="145"/>
      <c r="CJ20" s="145"/>
      <c r="CK20" s="145"/>
      <c r="CL20" s="145"/>
      <c r="CM20" s="145"/>
      <c r="CN20" s="145"/>
      <c r="CO20" s="145"/>
    </row>
    <row r="21" spans="1:93" ht="14.25" customHeight="1">
      <c r="A21" s="1"/>
      <c r="B21" s="145"/>
      <c r="C21" s="145"/>
      <c r="D21" s="145"/>
      <c r="E21" s="145"/>
      <c r="F21" s="145"/>
      <c r="G21" s="145"/>
      <c r="H21" s="145"/>
      <c r="I21" s="145"/>
      <c r="J21" s="145"/>
      <c r="K21" s="145"/>
      <c r="L21" s="145"/>
      <c r="M21" s="145"/>
      <c r="N21" s="145"/>
      <c r="O21" s="145"/>
      <c r="P21" s="145"/>
      <c r="Q21" s="145"/>
      <c r="R21" s="145"/>
      <c r="S21" s="1"/>
      <c r="T21" s="145"/>
      <c r="U21" s="158"/>
      <c r="V21" s="145"/>
      <c r="W21" s="145"/>
      <c r="X21" s="145"/>
      <c r="Y21" s="145"/>
      <c r="Z21" s="145"/>
      <c r="AA21" s="231"/>
      <c r="AB21" s="223"/>
      <c r="AC21" s="223"/>
      <c r="AD21" s="223"/>
      <c r="AE21" s="223"/>
      <c r="AF21" s="223"/>
      <c r="AG21" s="223"/>
      <c r="AH21" s="223"/>
      <c r="AI21" s="228"/>
      <c r="AJ21" s="145"/>
      <c r="AK21" s="1"/>
      <c r="AL21" s="145"/>
      <c r="AM21" s="212">
        <v>2300</v>
      </c>
      <c r="AN21" s="227"/>
      <c r="AO21" s="145"/>
      <c r="AP21" s="156"/>
      <c r="AQ21" s="156"/>
      <c r="AR21" s="145"/>
      <c r="AS21" s="145"/>
      <c r="AT21" s="145"/>
      <c r="AU21" s="145"/>
      <c r="AV21" s="145"/>
      <c r="AW21" s="145"/>
      <c r="AX21" s="145"/>
      <c r="AY21" s="145"/>
      <c r="AZ21" s="145"/>
      <c r="BA21" s="145"/>
      <c r="BB21" s="145"/>
      <c r="BC21" s="1"/>
      <c r="BD21" s="145"/>
      <c r="BE21" s="145"/>
      <c r="BF21" s="145"/>
      <c r="BG21" s="145"/>
      <c r="BH21" s="145"/>
      <c r="BI21" s="145"/>
      <c r="BJ21" s="145"/>
      <c r="BK21" s="145"/>
      <c r="BL21" s="145"/>
      <c r="BM21" s="145"/>
      <c r="BN21" s="145"/>
      <c r="BO21" s="145"/>
      <c r="BP21" s="145"/>
      <c r="BQ21" s="145"/>
      <c r="BR21" s="145"/>
      <c r="BS21" s="145"/>
      <c r="BT21" s="145"/>
      <c r="BU21" s="1"/>
      <c r="BV21" s="145"/>
      <c r="BW21" s="145"/>
      <c r="BX21" s="145"/>
      <c r="BY21" s="145"/>
      <c r="BZ21" s="145"/>
      <c r="CA21" s="145"/>
      <c r="CB21" s="145"/>
      <c r="CC21" s="145"/>
      <c r="CD21" s="145"/>
      <c r="CE21" s="145"/>
      <c r="CF21" s="145"/>
      <c r="CG21" s="145"/>
      <c r="CH21" s="145"/>
      <c r="CI21" s="145"/>
      <c r="CJ21" s="145"/>
      <c r="CK21" s="145"/>
      <c r="CL21" s="145"/>
      <c r="CM21" s="145"/>
      <c r="CN21" s="145"/>
      <c r="CO21" s="145"/>
    </row>
    <row r="22" spans="1:93" ht="14.25" customHeight="1">
      <c r="A22" s="1"/>
      <c r="B22" s="145"/>
      <c r="C22" s="145"/>
      <c r="D22" s="145"/>
      <c r="E22" s="145"/>
      <c r="F22" s="145"/>
      <c r="G22" s="145"/>
      <c r="H22" s="145"/>
      <c r="I22" s="145"/>
      <c r="J22" s="145"/>
      <c r="K22" s="145"/>
      <c r="L22" s="145"/>
      <c r="M22" s="145"/>
      <c r="N22" s="145"/>
      <c r="O22" s="145"/>
      <c r="P22" s="145"/>
      <c r="Q22" s="145"/>
      <c r="R22" s="145"/>
      <c r="S22" s="1"/>
      <c r="T22" s="145"/>
      <c r="U22" s="158"/>
      <c r="V22" s="145"/>
      <c r="W22" s="145"/>
      <c r="X22" s="145"/>
      <c r="Y22" s="145"/>
      <c r="Z22" s="145"/>
      <c r="AA22" s="231"/>
      <c r="AB22" s="223"/>
      <c r="AC22" s="223"/>
      <c r="AD22" s="223"/>
      <c r="AE22" s="223"/>
      <c r="AF22" s="223"/>
      <c r="AG22" s="223"/>
      <c r="AH22" s="223"/>
      <c r="AI22" s="228"/>
      <c r="AJ22" s="145"/>
      <c r="AK22" s="1"/>
      <c r="AL22" s="145"/>
      <c r="AM22" s="231"/>
      <c r="AN22" s="228"/>
      <c r="AO22" s="156" t="s">
        <v>394</v>
      </c>
      <c r="AP22" s="156"/>
      <c r="AQ22" s="156"/>
      <c r="AR22" s="145"/>
      <c r="AS22" s="145"/>
      <c r="AT22" s="145"/>
      <c r="AU22" s="145"/>
      <c r="AV22" s="145"/>
      <c r="AW22" s="145"/>
      <c r="AX22" s="145"/>
      <c r="AY22" s="145"/>
      <c r="AZ22" s="145"/>
      <c r="BA22" s="145"/>
      <c r="BB22" s="145"/>
      <c r="BC22" s="1"/>
      <c r="BD22" s="145"/>
      <c r="BE22" s="145"/>
      <c r="BF22" s="145"/>
      <c r="BG22" s="145"/>
      <c r="BH22" s="145"/>
      <c r="BI22" s="145"/>
      <c r="BJ22" s="145"/>
      <c r="BK22" s="145"/>
      <c r="BL22" s="145"/>
      <c r="BM22" s="145"/>
      <c r="BN22" s="145"/>
      <c r="BO22" s="145"/>
      <c r="BP22" s="145"/>
      <c r="BQ22" s="145"/>
      <c r="BR22" s="145"/>
      <c r="BS22" s="145"/>
      <c r="BT22" s="145"/>
      <c r="BU22" s="1"/>
      <c r="BV22" s="145"/>
      <c r="BW22" s="145"/>
      <c r="BX22" s="145"/>
      <c r="BY22" s="145"/>
      <c r="BZ22" s="145"/>
      <c r="CA22" s="145"/>
      <c r="CB22" s="145"/>
      <c r="CC22" s="145"/>
      <c r="CD22" s="145"/>
      <c r="CE22" s="145"/>
      <c r="CF22" s="145"/>
      <c r="CG22" s="145"/>
      <c r="CH22" s="145"/>
      <c r="CI22" s="145"/>
      <c r="CJ22" s="145"/>
      <c r="CK22" s="145"/>
      <c r="CL22" s="145"/>
      <c r="CM22" s="145"/>
      <c r="CN22" s="145"/>
      <c r="CO22" s="145"/>
    </row>
    <row r="23" spans="1:93" ht="14.25" customHeight="1">
      <c r="A23" s="1"/>
      <c r="B23" s="145"/>
      <c r="C23" s="145"/>
      <c r="D23" s="145"/>
      <c r="E23" s="145"/>
      <c r="F23" s="145"/>
      <c r="G23" s="145"/>
      <c r="H23" s="145"/>
      <c r="I23" s="145"/>
      <c r="J23" s="145"/>
      <c r="K23" s="145"/>
      <c r="L23" s="145"/>
      <c r="M23" s="145"/>
      <c r="N23" s="145"/>
      <c r="O23" s="145"/>
      <c r="P23" s="145"/>
      <c r="Q23" s="145"/>
      <c r="R23" s="145"/>
      <c r="S23" s="1"/>
      <c r="T23" s="145"/>
      <c r="U23" s="158"/>
      <c r="V23" s="145"/>
      <c r="W23" s="145"/>
      <c r="X23" s="145"/>
      <c r="Y23" s="145"/>
      <c r="Z23" s="145"/>
      <c r="AA23" s="231"/>
      <c r="AB23" s="223"/>
      <c r="AC23" s="223"/>
      <c r="AD23" s="223"/>
      <c r="AE23" s="223"/>
      <c r="AF23" s="223"/>
      <c r="AG23" s="223"/>
      <c r="AH23" s="223"/>
      <c r="AI23" s="228"/>
      <c r="AJ23" s="145"/>
      <c r="AK23" s="1"/>
      <c r="AL23" s="145"/>
      <c r="AM23" s="232"/>
      <c r="AN23" s="230"/>
      <c r="AO23" s="156"/>
      <c r="AP23" s="156"/>
      <c r="AQ23" s="156"/>
      <c r="AR23" s="145"/>
      <c r="AS23" s="145"/>
      <c r="AT23" s="145"/>
      <c r="AU23" s="145"/>
      <c r="AV23" s="145"/>
      <c r="AW23" s="145"/>
      <c r="AX23" s="145"/>
      <c r="AY23" s="145"/>
      <c r="AZ23" s="145"/>
      <c r="BA23" s="145"/>
      <c r="BB23" s="145"/>
      <c r="BC23" s="1"/>
      <c r="BD23" s="145"/>
      <c r="BE23" s="145"/>
      <c r="BF23" s="145"/>
      <c r="BG23" s="145"/>
      <c r="BH23" s="145"/>
      <c r="BI23" s="145"/>
      <c r="BJ23" s="145"/>
      <c r="BK23" s="145"/>
      <c r="BL23" s="145"/>
      <c r="BM23" s="145"/>
      <c r="BN23" s="145"/>
      <c r="BO23" s="145"/>
      <c r="BP23" s="145"/>
      <c r="BQ23" s="145"/>
      <c r="BR23" s="145"/>
      <c r="BS23" s="145"/>
      <c r="BT23" s="145"/>
      <c r="BU23" s="1"/>
      <c r="BV23" s="145"/>
      <c r="BW23" s="145"/>
      <c r="BX23" s="145"/>
      <c r="BY23" s="145"/>
      <c r="BZ23" s="145"/>
      <c r="CA23" s="145"/>
      <c r="CB23" s="145"/>
      <c r="CC23" s="145"/>
      <c r="CD23" s="145"/>
      <c r="CE23" s="145"/>
      <c r="CF23" s="145"/>
      <c r="CG23" s="145"/>
      <c r="CH23" s="145"/>
      <c r="CI23" s="145"/>
      <c r="CJ23" s="145"/>
      <c r="CK23" s="145"/>
      <c r="CL23" s="145"/>
      <c r="CM23" s="145"/>
      <c r="CN23" s="145"/>
      <c r="CO23" s="145"/>
    </row>
    <row r="24" spans="1:93" ht="14.25" customHeight="1">
      <c r="A24" s="1"/>
      <c r="B24" s="145"/>
      <c r="C24" s="145"/>
      <c r="D24" s="145"/>
      <c r="E24" s="145"/>
      <c r="F24" s="145"/>
      <c r="G24" s="145"/>
      <c r="H24" s="145"/>
      <c r="I24" s="145"/>
      <c r="J24" s="145"/>
      <c r="K24" s="145"/>
      <c r="L24" s="145"/>
      <c r="M24" s="145"/>
      <c r="N24" s="145"/>
      <c r="O24" s="145"/>
      <c r="P24" s="145"/>
      <c r="Q24" s="145"/>
      <c r="R24" s="145"/>
      <c r="S24" s="1"/>
      <c r="T24" s="145"/>
      <c r="U24" s="158"/>
      <c r="V24" s="145"/>
      <c r="W24" s="145"/>
      <c r="X24" s="145"/>
      <c r="Y24" s="145"/>
      <c r="Z24" s="145"/>
      <c r="AA24" s="231"/>
      <c r="AB24" s="223"/>
      <c r="AC24" s="223"/>
      <c r="AD24" s="223"/>
      <c r="AE24" s="223"/>
      <c r="AF24" s="223"/>
      <c r="AG24" s="223"/>
      <c r="AH24" s="223"/>
      <c r="AI24" s="228"/>
      <c r="AJ24" s="145"/>
      <c r="AK24" s="1"/>
      <c r="AL24" s="145"/>
      <c r="AM24" s="145"/>
      <c r="AN24" s="145"/>
      <c r="AO24" s="145"/>
      <c r="AP24" s="145"/>
      <c r="AQ24" s="145"/>
      <c r="AR24" s="145"/>
      <c r="AS24" s="145"/>
      <c r="AT24" s="145"/>
      <c r="AU24" s="145"/>
      <c r="AV24" s="145"/>
      <c r="AW24" s="145"/>
      <c r="AX24" s="145"/>
      <c r="AY24" s="145"/>
      <c r="AZ24" s="145"/>
      <c r="BA24" s="145"/>
      <c r="BB24" s="145"/>
      <c r="BC24" s="1"/>
      <c r="BD24" s="145"/>
      <c r="BE24" s="145"/>
      <c r="BF24" s="145"/>
      <c r="BG24" s="145"/>
      <c r="BH24" s="145"/>
      <c r="BI24" s="145"/>
      <c r="BJ24" s="145"/>
      <c r="BK24" s="145"/>
      <c r="BL24" s="145"/>
      <c r="BM24" s="145"/>
      <c r="BN24" s="145"/>
      <c r="BO24" s="145"/>
      <c r="BP24" s="145"/>
      <c r="BQ24" s="145"/>
      <c r="BR24" s="145"/>
      <c r="BS24" s="145"/>
      <c r="BT24" s="145"/>
      <c r="BU24" s="1"/>
      <c r="BV24" s="145"/>
      <c r="BW24" s="145"/>
      <c r="BX24" s="145"/>
      <c r="BY24" s="145"/>
      <c r="BZ24" s="145"/>
      <c r="CA24" s="145"/>
      <c r="CB24" s="145"/>
      <c r="CC24" s="145"/>
      <c r="CD24" s="145"/>
      <c r="CE24" s="145"/>
      <c r="CF24" s="145"/>
      <c r="CG24" s="145"/>
      <c r="CH24" s="145"/>
      <c r="CI24" s="145"/>
      <c r="CJ24" s="145"/>
      <c r="CK24" s="145"/>
      <c r="CL24" s="145"/>
      <c r="CM24" s="145"/>
      <c r="CN24" s="145"/>
      <c r="CO24" s="145"/>
    </row>
    <row r="25" spans="1:93" ht="15.75" customHeight="1">
      <c r="A25" s="1"/>
      <c r="B25" s="145"/>
      <c r="C25" s="145"/>
      <c r="D25" s="145"/>
      <c r="E25" s="145"/>
      <c r="F25" s="145"/>
      <c r="G25" s="145"/>
      <c r="H25" s="145"/>
      <c r="I25" s="145"/>
      <c r="J25" s="145"/>
      <c r="K25" s="145"/>
      <c r="L25" s="145"/>
      <c r="M25" s="145"/>
      <c r="N25" s="145"/>
      <c r="O25" s="145"/>
      <c r="P25" s="145"/>
      <c r="Q25" s="145"/>
      <c r="R25" s="145"/>
      <c r="S25" s="1"/>
      <c r="T25" s="145"/>
      <c r="U25" s="158"/>
      <c r="V25" s="145"/>
      <c r="W25" s="145"/>
      <c r="X25" s="145"/>
      <c r="Y25" s="145"/>
      <c r="Z25" s="145"/>
      <c r="AA25" s="231"/>
      <c r="AB25" s="223"/>
      <c r="AC25" s="223"/>
      <c r="AD25" s="223"/>
      <c r="AE25" s="223"/>
      <c r="AF25" s="223"/>
      <c r="AG25" s="223"/>
      <c r="AH25" s="223"/>
      <c r="AI25" s="228"/>
      <c r="AJ25" s="145"/>
      <c r="AK25" s="1"/>
      <c r="AL25" s="145"/>
      <c r="AM25" s="145"/>
      <c r="AN25" s="145"/>
      <c r="AO25" s="145"/>
      <c r="AP25" s="145"/>
      <c r="AQ25" s="145"/>
      <c r="AR25" s="145"/>
      <c r="AS25" s="145"/>
      <c r="AT25" s="145"/>
      <c r="AU25" s="145"/>
      <c r="AV25" s="145"/>
      <c r="AW25" s="145"/>
      <c r="AX25" s="145"/>
      <c r="AY25" s="145"/>
      <c r="AZ25" s="145"/>
      <c r="BA25" s="145"/>
      <c r="BB25" s="145"/>
      <c r="BC25" s="1"/>
      <c r="BD25" s="145"/>
      <c r="BE25" s="145"/>
      <c r="BF25" s="145"/>
      <c r="BG25" s="145"/>
      <c r="BH25" s="145"/>
      <c r="BI25" s="145"/>
      <c r="BJ25" s="145"/>
      <c r="BK25" s="145"/>
      <c r="BL25" s="145"/>
      <c r="BM25" s="145"/>
      <c r="BN25" s="145"/>
      <c r="BO25" s="145"/>
      <c r="BP25" s="145"/>
      <c r="BQ25" s="145"/>
      <c r="BR25" s="145"/>
      <c r="BS25" s="145"/>
      <c r="BT25" s="145"/>
      <c r="BU25" s="1"/>
      <c r="BV25" s="145"/>
      <c r="BW25" s="145"/>
      <c r="BX25" s="145"/>
      <c r="BY25" s="145"/>
      <c r="BZ25" s="145"/>
      <c r="CA25" s="145"/>
      <c r="CB25" s="145"/>
      <c r="CC25" s="145"/>
      <c r="CD25" s="145"/>
      <c r="CE25" s="145"/>
      <c r="CF25" s="145"/>
      <c r="CG25" s="145"/>
      <c r="CH25" s="145"/>
      <c r="CI25" s="145"/>
      <c r="CJ25" s="145"/>
      <c r="CK25" s="145"/>
      <c r="CL25" s="145"/>
      <c r="CM25" s="145"/>
      <c r="CN25" s="145"/>
      <c r="CO25" s="145"/>
    </row>
    <row r="26" spans="1:93" ht="15.75" customHeight="1">
      <c r="A26" s="1"/>
      <c r="B26" s="145"/>
      <c r="C26" s="145"/>
      <c r="D26" s="145"/>
      <c r="E26" s="145"/>
      <c r="F26" s="145"/>
      <c r="G26" s="145"/>
      <c r="H26" s="145"/>
      <c r="I26" s="145"/>
      <c r="J26" s="145"/>
      <c r="K26" s="145"/>
      <c r="L26" s="145"/>
      <c r="M26" s="145"/>
      <c r="N26" s="145"/>
      <c r="O26" s="145"/>
      <c r="P26" s="145"/>
      <c r="Q26" s="145"/>
      <c r="R26" s="145"/>
      <c r="S26" s="1"/>
      <c r="T26" s="145"/>
      <c r="U26" s="145"/>
      <c r="V26" s="145"/>
      <c r="W26" s="145"/>
      <c r="X26" s="145"/>
      <c r="Y26" s="145"/>
      <c r="Z26" s="145"/>
      <c r="AA26" s="231"/>
      <c r="AB26" s="223"/>
      <c r="AC26" s="223"/>
      <c r="AD26" s="223"/>
      <c r="AE26" s="223"/>
      <c r="AF26" s="223"/>
      <c r="AG26" s="223"/>
      <c r="AH26" s="223"/>
      <c r="AI26" s="228"/>
      <c r="AJ26" s="145"/>
      <c r="AK26" s="1"/>
      <c r="AL26" s="145"/>
      <c r="AM26" s="149" t="s">
        <v>395</v>
      </c>
      <c r="AN26" s="145"/>
      <c r="AO26" s="145"/>
      <c r="AP26" s="145"/>
      <c r="AQ26" s="145"/>
      <c r="AR26" s="145"/>
      <c r="AS26" s="145"/>
      <c r="AT26" s="145"/>
      <c r="AU26" s="145"/>
      <c r="AV26" s="145"/>
      <c r="AW26" s="145"/>
      <c r="AX26" s="145"/>
      <c r="AY26" s="145"/>
      <c r="AZ26" s="145"/>
      <c r="BA26" s="145"/>
      <c r="BB26" s="145"/>
      <c r="BC26" s="1"/>
      <c r="BD26" s="145"/>
      <c r="BE26" s="145"/>
      <c r="BF26" s="145"/>
      <c r="BG26" s="145"/>
      <c r="BH26" s="145"/>
      <c r="BI26" s="145"/>
      <c r="BJ26" s="145"/>
      <c r="BK26" s="145"/>
      <c r="BL26" s="145"/>
      <c r="BM26" s="145"/>
      <c r="BN26" s="145"/>
      <c r="BO26" s="145"/>
      <c r="BP26" s="145"/>
      <c r="BQ26" s="145"/>
      <c r="BR26" s="145"/>
      <c r="BS26" s="145"/>
      <c r="BT26" s="145"/>
      <c r="BU26" s="1"/>
      <c r="BV26" s="145"/>
      <c r="BW26" s="145"/>
      <c r="BX26" s="145"/>
      <c r="BY26" s="145"/>
      <c r="BZ26" s="145"/>
      <c r="CA26" s="145"/>
      <c r="CB26" s="145"/>
      <c r="CC26" s="145"/>
      <c r="CD26" s="145"/>
      <c r="CE26" s="145"/>
      <c r="CF26" s="145"/>
      <c r="CG26" s="145"/>
      <c r="CH26" s="145"/>
      <c r="CI26" s="145"/>
      <c r="CJ26" s="145"/>
      <c r="CK26" s="145"/>
      <c r="CL26" s="145"/>
      <c r="CM26" s="145"/>
      <c r="CN26" s="145"/>
      <c r="CO26" s="145"/>
    </row>
    <row r="27" spans="1:93" ht="15.75" customHeight="1">
      <c r="A27" s="1"/>
      <c r="B27" s="145"/>
      <c r="C27" s="145"/>
      <c r="D27" s="145"/>
      <c r="E27" s="145"/>
      <c r="F27" s="145"/>
      <c r="G27" s="145"/>
      <c r="H27" s="145"/>
      <c r="I27" s="145"/>
      <c r="J27" s="145"/>
      <c r="K27" s="145"/>
      <c r="L27" s="145"/>
      <c r="M27" s="145"/>
      <c r="N27" s="145"/>
      <c r="O27" s="145"/>
      <c r="P27" s="145"/>
      <c r="Q27" s="145"/>
      <c r="R27" s="145"/>
      <c r="S27" s="1"/>
      <c r="T27" s="145"/>
      <c r="U27" s="145"/>
      <c r="V27" s="145"/>
      <c r="W27" s="145"/>
      <c r="X27" s="145"/>
      <c r="Y27" s="145"/>
      <c r="Z27" s="145"/>
      <c r="AA27" s="231"/>
      <c r="AB27" s="223"/>
      <c r="AC27" s="223"/>
      <c r="AD27" s="223"/>
      <c r="AE27" s="223"/>
      <c r="AF27" s="223"/>
      <c r="AG27" s="223"/>
      <c r="AH27" s="223"/>
      <c r="AI27" s="228"/>
      <c r="AJ27" s="145"/>
      <c r="AK27" s="1"/>
      <c r="AL27" s="145"/>
      <c r="AM27" s="148"/>
      <c r="AN27" s="159" t="s">
        <v>396</v>
      </c>
      <c r="AO27" s="100" t="s">
        <v>397</v>
      </c>
      <c r="AP27" s="145"/>
      <c r="AQ27" s="145"/>
      <c r="AR27" s="145"/>
      <c r="AS27" s="145"/>
      <c r="AT27" s="145"/>
      <c r="AU27" s="145"/>
      <c r="AV27" s="145"/>
      <c r="AW27" s="145"/>
      <c r="AX27" s="145"/>
      <c r="AY27" s="145"/>
      <c r="AZ27" s="145"/>
      <c r="BA27" s="145"/>
      <c r="BB27" s="145"/>
      <c r="BC27" s="1"/>
      <c r="BD27" s="145"/>
      <c r="BE27" s="145"/>
      <c r="BF27" s="145"/>
      <c r="BG27" s="145"/>
      <c r="BH27" s="145"/>
      <c r="BI27" s="145"/>
      <c r="BJ27" s="145"/>
      <c r="BK27" s="145"/>
      <c r="BL27" s="145"/>
      <c r="BM27" s="145"/>
      <c r="BN27" s="145"/>
      <c r="BO27" s="145"/>
      <c r="BP27" s="145"/>
      <c r="BQ27" s="145"/>
      <c r="BR27" s="145"/>
      <c r="BS27" s="145"/>
      <c r="BT27" s="145"/>
      <c r="BU27" s="1"/>
      <c r="BV27" s="145"/>
      <c r="BW27" s="145"/>
      <c r="BX27" s="145"/>
      <c r="BY27" s="145"/>
      <c r="BZ27" s="145"/>
      <c r="CA27" s="145"/>
      <c r="CB27" s="145"/>
      <c r="CC27" s="145"/>
      <c r="CD27" s="145"/>
      <c r="CE27" s="145"/>
      <c r="CF27" s="145"/>
      <c r="CG27" s="145"/>
      <c r="CH27" s="145"/>
      <c r="CI27" s="145"/>
      <c r="CJ27" s="145"/>
      <c r="CK27" s="145"/>
      <c r="CL27" s="145"/>
      <c r="CM27" s="145"/>
      <c r="CN27" s="145"/>
      <c r="CO27" s="145"/>
    </row>
    <row r="28" spans="1:93" ht="15.75" customHeight="1">
      <c r="A28" s="1"/>
      <c r="B28" s="145"/>
      <c r="C28" s="145"/>
      <c r="D28" s="145"/>
      <c r="E28" s="145"/>
      <c r="F28" s="145"/>
      <c r="G28" s="145"/>
      <c r="H28" s="145"/>
      <c r="I28" s="145"/>
      <c r="J28" s="145"/>
      <c r="K28" s="145"/>
      <c r="L28" s="145"/>
      <c r="M28" s="145"/>
      <c r="N28" s="145"/>
      <c r="O28" s="145"/>
      <c r="P28" s="145"/>
      <c r="Q28" s="145"/>
      <c r="R28" s="145"/>
      <c r="S28" s="1"/>
      <c r="T28" s="145"/>
      <c r="U28" s="145"/>
      <c r="V28" s="145"/>
      <c r="W28" s="145"/>
      <c r="X28" s="145"/>
      <c r="Y28" s="145"/>
      <c r="Z28" s="145"/>
      <c r="AA28" s="231"/>
      <c r="AB28" s="223"/>
      <c r="AC28" s="223"/>
      <c r="AD28" s="223"/>
      <c r="AE28" s="223"/>
      <c r="AF28" s="223"/>
      <c r="AG28" s="223"/>
      <c r="AH28" s="223"/>
      <c r="AI28" s="228"/>
      <c r="AJ28" s="145"/>
      <c r="AK28" s="1"/>
      <c r="AL28" s="145"/>
      <c r="AM28" s="148"/>
      <c r="AN28" s="159" t="s">
        <v>398</v>
      </c>
      <c r="AO28" s="100" t="s">
        <v>397</v>
      </c>
      <c r="AP28" s="145"/>
      <c r="AQ28" s="145"/>
      <c r="AR28" s="145"/>
      <c r="AS28" s="145"/>
      <c r="AT28" s="145"/>
      <c r="AU28" s="145"/>
      <c r="AV28" s="145"/>
      <c r="AW28" s="145"/>
      <c r="AX28" s="145"/>
      <c r="AY28" s="145"/>
      <c r="AZ28" s="145"/>
      <c r="BA28" s="145"/>
      <c r="BB28" s="145"/>
      <c r="BC28" s="1"/>
      <c r="BD28" s="145"/>
      <c r="BE28" s="145"/>
      <c r="BF28" s="145"/>
      <c r="BG28" s="145"/>
      <c r="BH28" s="145"/>
      <c r="BI28" s="145"/>
      <c r="BJ28" s="145"/>
      <c r="BK28" s="145"/>
      <c r="BL28" s="145"/>
      <c r="BM28" s="145"/>
      <c r="BN28" s="145"/>
      <c r="BO28" s="145"/>
      <c r="BP28" s="145"/>
      <c r="BQ28" s="145"/>
      <c r="BR28" s="145"/>
      <c r="BS28" s="145"/>
      <c r="BT28" s="145"/>
      <c r="BU28" s="1"/>
      <c r="BV28" s="145"/>
      <c r="BW28" s="145"/>
      <c r="BX28" s="145"/>
      <c r="BY28" s="145"/>
      <c r="BZ28" s="145"/>
      <c r="CA28" s="145"/>
      <c r="CB28" s="145"/>
      <c r="CC28" s="145"/>
      <c r="CD28" s="145"/>
      <c r="CE28" s="145"/>
      <c r="CF28" s="145"/>
      <c r="CG28" s="145"/>
      <c r="CH28" s="145"/>
      <c r="CI28" s="145"/>
      <c r="CJ28" s="145"/>
      <c r="CK28" s="145"/>
      <c r="CL28" s="145"/>
      <c r="CM28" s="145"/>
      <c r="CN28" s="145"/>
      <c r="CO28" s="145"/>
    </row>
    <row r="29" spans="1:93" ht="15.75" customHeight="1">
      <c r="A29" s="1"/>
      <c r="B29" s="145"/>
      <c r="C29" s="145"/>
      <c r="D29" s="145"/>
      <c r="E29" s="145"/>
      <c r="F29" s="145"/>
      <c r="G29" s="145"/>
      <c r="H29" s="145"/>
      <c r="I29" s="145"/>
      <c r="J29" s="145"/>
      <c r="K29" s="145"/>
      <c r="L29" s="145"/>
      <c r="M29" s="145"/>
      <c r="N29" s="145"/>
      <c r="O29" s="145"/>
      <c r="P29" s="145"/>
      <c r="Q29" s="145"/>
      <c r="R29" s="145"/>
      <c r="S29" s="1"/>
      <c r="T29" s="145"/>
      <c r="U29" s="145"/>
      <c r="V29" s="145"/>
      <c r="W29" s="145"/>
      <c r="X29" s="145"/>
      <c r="Y29" s="145"/>
      <c r="Z29" s="145"/>
      <c r="AA29" s="231"/>
      <c r="AB29" s="223"/>
      <c r="AC29" s="223"/>
      <c r="AD29" s="223"/>
      <c r="AE29" s="223"/>
      <c r="AF29" s="223"/>
      <c r="AG29" s="223"/>
      <c r="AH29" s="223"/>
      <c r="AI29" s="228"/>
      <c r="AJ29" s="145"/>
      <c r="AK29" s="1"/>
      <c r="AL29" s="145"/>
      <c r="AM29" s="148"/>
      <c r="AN29" s="159" t="s">
        <v>399</v>
      </c>
      <c r="AO29" s="100" t="s">
        <v>397</v>
      </c>
      <c r="AP29" s="145"/>
      <c r="AQ29" s="145"/>
      <c r="AR29" s="145"/>
      <c r="AS29" s="145"/>
      <c r="AT29" s="145"/>
      <c r="AU29" s="145"/>
      <c r="AV29" s="145"/>
      <c r="AW29" s="145"/>
      <c r="AX29" s="145"/>
      <c r="AY29" s="145"/>
      <c r="AZ29" s="145"/>
      <c r="BA29" s="145"/>
      <c r="BB29" s="145"/>
      <c r="BC29" s="1"/>
      <c r="BD29" s="145"/>
      <c r="BE29" s="145"/>
      <c r="BF29" s="145"/>
      <c r="BG29" s="145"/>
      <c r="BH29" s="145"/>
      <c r="BI29" s="145"/>
      <c r="BJ29" s="145"/>
      <c r="BK29" s="145"/>
      <c r="BL29" s="145"/>
      <c r="BM29" s="145"/>
      <c r="BN29" s="145"/>
      <c r="BO29" s="145"/>
      <c r="BP29" s="145"/>
      <c r="BQ29" s="145"/>
      <c r="BR29" s="145"/>
      <c r="BS29" s="145"/>
      <c r="BT29" s="145"/>
      <c r="BU29" s="1"/>
      <c r="BV29" s="145"/>
      <c r="BW29" s="145"/>
      <c r="BX29" s="145"/>
      <c r="BY29" s="145"/>
      <c r="BZ29" s="145"/>
      <c r="CA29" s="145"/>
      <c r="CB29" s="145"/>
      <c r="CC29" s="145"/>
      <c r="CD29" s="145"/>
      <c r="CE29" s="145"/>
      <c r="CF29" s="145"/>
      <c r="CG29" s="145"/>
      <c r="CH29" s="145"/>
      <c r="CI29" s="145"/>
      <c r="CJ29" s="145"/>
      <c r="CK29" s="145"/>
      <c r="CL29" s="145"/>
      <c r="CM29" s="145"/>
      <c r="CN29" s="145"/>
      <c r="CO29" s="145"/>
    </row>
    <row r="30" spans="1:93" ht="15.75" customHeight="1">
      <c r="A30" s="1"/>
      <c r="B30" s="145"/>
      <c r="C30" s="145"/>
      <c r="D30" s="145"/>
      <c r="E30" s="145"/>
      <c r="F30" s="145"/>
      <c r="G30" s="145"/>
      <c r="H30" s="145"/>
      <c r="I30" s="145"/>
      <c r="J30" s="145"/>
      <c r="K30" s="145"/>
      <c r="L30" s="145"/>
      <c r="M30" s="145"/>
      <c r="N30" s="145"/>
      <c r="O30" s="145"/>
      <c r="P30" s="145"/>
      <c r="Q30" s="145"/>
      <c r="R30" s="145"/>
      <c r="S30" s="1"/>
      <c r="T30" s="145"/>
      <c r="U30" s="145"/>
      <c r="V30" s="145"/>
      <c r="W30" s="145"/>
      <c r="X30" s="145"/>
      <c r="Y30" s="145"/>
      <c r="Z30" s="145"/>
      <c r="AA30" s="231"/>
      <c r="AB30" s="223"/>
      <c r="AC30" s="223"/>
      <c r="AD30" s="223"/>
      <c r="AE30" s="223"/>
      <c r="AF30" s="223"/>
      <c r="AG30" s="223"/>
      <c r="AH30" s="223"/>
      <c r="AI30" s="228"/>
      <c r="AJ30" s="145"/>
      <c r="AK30" s="1"/>
      <c r="AL30" s="145"/>
      <c r="AM30" s="148"/>
      <c r="AN30" s="148"/>
      <c r="AO30" s="145"/>
      <c r="AP30" s="145"/>
      <c r="AQ30" s="145"/>
      <c r="AR30" s="145"/>
      <c r="AS30" s="145"/>
      <c r="AT30" s="145"/>
      <c r="AU30" s="145"/>
      <c r="AV30" s="145"/>
      <c r="AW30" s="145"/>
      <c r="AX30" s="145"/>
      <c r="AY30" s="145"/>
      <c r="AZ30" s="145"/>
      <c r="BA30" s="145"/>
      <c r="BB30" s="145"/>
      <c r="BC30" s="1"/>
      <c r="BD30" s="145"/>
      <c r="BE30" s="145"/>
      <c r="BF30" s="145"/>
      <c r="BG30" s="145"/>
      <c r="BH30" s="145"/>
      <c r="BI30" s="145"/>
      <c r="BJ30" s="145"/>
      <c r="BK30" s="145"/>
      <c r="BL30" s="145"/>
      <c r="BM30" s="145"/>
      <c r="BN30" s="145"/>
      <c r="BO30" s="145"/>
      <c r="BP30" s="145"/>
      <c r="BQ30" s="145"/>
      <c r="BR30" s="145"/>
      <c r="BS30" s="145"/>
      <c r="BT30" s="145"/>
      <c r="BU30" s="1"/>
      <c r="BV30" s="145"/>
      <c r="BW30" s="145"/>
      <c r="BX30" s="145"/>
      <c r="BY30" s="145"/>
      <c r="BZ30" s="145"/>
      <c r="CA30" s="145"/>
      <c r="CB30" s="145"/>
      <c r="CC30" s="145"/>
      <c r="CD30" s="145"/>
      <c r="CE30" s="145"/>
      <c r="CF30" s="145"/>
      <c r="CG30" s="145"/>
      <c r="CH30" s="145"/>
      <c r="CI30" s="145"/>
      <c r="CJ30" s="145"/>
      <c r="CK30" s="145"/>
      <c r="CL30" s="145"/>
      <c r="CM30" s="145"/>
      <c r="CN30" s="145"/>
      <c r="CO30" s="145"/>
    </row>
    <row r="31" spans="1:93" ht="15.75" customHeight="1">
      <c r="A31" s="1"/>
      <c r="B31" s="145"/>
      <c r="C31" s="145"/>
      <c r="D31" s="145"/>
      <c r="E31" s="145"/>
      <c r="F31" s="145"/>
      <c r="G31" s="145"/>
      <c r="H31" s="145"/>
      <c r="I31" s="145"/>
      <c r="J31" s="145"/>
      <c r="K31" s="145"/>
      <c r="L31" s="145"/>
      <c r="M31" s="145"/>
      <c r="N31" s="145"/>
      <c r="O31" s="145"/>
      <c r="P31" s="145"/>
      <c r="Q31" s="145"/>
      <c r="R31" s="145"/>
      <c r="S31" s="1"/>
      <c r="T31" s="145"/>
      <c r="U31" s="145"/>
      <c r="V31" s="145"/>
      <c r="W31" s="145"/>
      <c r="X31" s="145"/>
      <c r="Y31" s="145"/>
      <c r="Z31" s="145"/>
      <c r="AA31" s="231"/>
      <c r="AB31" s="223"/>
      <c r="AC31" s="223"/>
      <c r="AD31" s="223"/>
      <c r="AE31" s="223"/>
      <c r="AF31" s="223"/>
      <c r="AG31" s="223"/>
      <c r="AH31" s="223"/>
      <c r="AI31" s="228"/>
      <c r="AJ31" s="145"/>
      <c r="AK31" s="1"/>
      <c r="AL31" s="145"/>
      <c r="AM31" s="213" t="s">
        <v>400</v>
      </c>
      <c r="AN31" s="222"/>
      <c r="AO31" s="214" t="s">
        <v>397</v>
      </c>
      <c r="AP31" s="145"/>
      <c r="AQ31" s="145"/>
      <c r="AR31" s="145"/>
      <c r="AS31" s="145"/>
      <c r="AT31" s="145"/>
      <c r="AU31" s="145"/>
      <c r="AV31" s="145"/>
      <c r="AW31" s="145"/>
      <c r="AX31" s="145"/>
      <c r="AY31" s="145"/>
      <c r="AZ31" s="145"/>
      <c r="BA31" s="145"/>
      <c r="BB31" s="145"/>
      <c r="BC31" s="1"/>
      <c r="BD31" s="145"/>
      <c r="BE31" s="145"/>
      <c r="BF31" s="145"/>
      <c r="BG31" s="145"/>
      <c r="BH31" s="145"/>
      <c r="BI31" s="145"/>
      <c r="BJ31" s="145"/>
      <c r="BK31" s="145"/>
      <c r="BL31" s="145"/>
      <c r="BM31" s="145"/>
      <c r="BN31" s="145"/>
      <c r="BO31" s="145"/>
      <c r="BP31" s="145"/>
      <c r="BQ31" s="145"/>
      <c r="BR31" s="145"/>
      <c r="BS31" s="145"/>
      <c r="BT31" s="145"/>
      <c r="BU31" s="1"/>
      <c r="BV31" s="145"/>
      <c r="BW31" s="145"/>
      <c r="BX31" s="145"/>
      <c r="BY31" s="145"/>
      <c r="BZ31" s="145"/>
      <c r="CA31" s="145"/>
      <c r="CB31" s="145"/>
      <c r="CC31" s="145"/>
      <c r="CD31" s="145"/>
      <c r="CE31" s="145"/>
      <c r="CF31" s="145"/>
      <c r="CG31" s="145"/>
      <c r="CH31" s="145"/>
      <c r="CI31" s="145"/>
      <c r="CJ31" s="145"/>
      <c r="CK31" s="145"/>
      <c r="CL31" s="145"/>
      <c r="CM31" s="145"/>
      <c r="CN31" s="145"/>
      <c r="CO31" s="145"/>
    </row>
    <row r="32" spans="1:93" ht="14.25" customHeight="1">
      <c r="A32" s="1"/>
      <c r="B32" s="145"/>
      <c r="C32" s="145"/>
      <c r="D32" s="145"/>
      <c r="E32" s="145"/>
      <c r="F32" s="145"/>
      <c r="G32" s="145"/>
      <c r="H32" s="145"/>
      <c r="I32" s="145"/>
      <c r="J32" s="145"/>
      <c r="K32" s="145"/>
      <c r="L32" s="145"/>
      <c r="M32" s="145"/>
      <c r="N32" s="145"/>
      <c r="O32" s="145"/>
      <c r="P32" s="145"/>
      <c r="Q32" s="145"/>
      <c r="R32" s="145"/>
      <c r="S32" s="1"/>
      <c r="T32" s="145"/>
      <c r="U32" s="145"/>
      <c r="V32" s="145"/>
      <c r="W32" s="145"/>
      <c r="X32" s="145"/>
      <c r="Y32" s="145"/>
      <c r="Z32" s="145"/>
      <c r="AA32" s="231"/>
      <c r="AB32" s="223"/>
      <c r="AC32" s="223"/>
      <c r="AD32" s="223"/>
      <c r="AE32" s="223"/>
      <c r="AF32" s="223"/>
      <c r="AG32" s="223"/>
      <c r="AH32" s="223"/>
      <c r="AI32" s="228"/>
      <c r="AJ32" s="145"/>
      <c r="AK32" s="1"/>
      <c r="AL32" s="145"/>
      <c r="AM32" s="222"/>
      <c r="AN32" s="222"/>
      <c r="AO32" s="245"/>
      <c r="AP32" s="145"/>
      <c r="AQ32" s="145"/>
      <c r="AR32" s="145"/>
      <c r="AS32" s="145"/>
      <c r="AT32" s="145"/>
      <c r="AU32" s="145"/>
      <c r="AV32" s="145"/>
      <c r="AW32" s="145"/>
      <c r="AX32" s="145"/>
      <c r="AY32" s="145"/>
      <c r="AZ32" s="145"/>
      <c r="BA32" s="145"/>
      <c r="BB32" s="145"/>
      <c r="BC32" s="1"/>
      <c r="BD32" s="145"/>
      <c r="BE32" s="145"/>
      <c r="BF32" s="145"/>
      <c r="BG32" s="145"/>
      <c r="BH32" s="145"/>
      <c r="BI32" s="145"/>
      <c r="BJ32" s="145"/>
      <c r="BK32" s="145"/>
      <c r="BL32" s="145"/>
      <c r="BM32" s="145"/>
      <c r="BN32" s="145"/>
      <c r="BO32" s="145"/>
      <c r="BP32" s="145"/>
      <c r="BQ32" s="145"/>
      <c r="BR32" s="145"/>
      <c r="BS32" s="145"/>
      <c r="BT32" s="145"/>
      <c r="BU32" s="1"/>
      <c r="BV32" s="145"/>
      <c r="BW32" s="145"/>
      <c r="BX32" s="145"/>
      <c r="BY32" s="145"/>
      <c r="BZ32" s="145"/>
      <c r="CA32" s="145"/>
      <c r="CB32" s="145"/>
      <c r="CC32" s="145"/>
      <c r="CD32" s="145"/>
      <c r="CE32" s="145"/>
      <c r="CF32" s="145"/>
      <c r="CG32" s="145"/>
      <c r="CH32" s="145"/>
      <c r="CI32" s="145"/>
      <c r="CJ32" s="145"/>
      <c r="CK32" s="145"/>
      <c r="CL32" s="145"/>
      <c r="CM32" s="145"/>
      <c r="CN32" s="145"/>
      <c r="CO32" s="145"/>
    </row>
    <row r="33" spans="1:93" ht="15.75" customHeight="1">
      <c r="A33" s="1"/>
      <c r="B33" s="145"/>
      <c r="C33" s="145"/>
      <c r="D33" s="145"/>
      <c r="E33" s="145"/>
      <c r="F33" s="145"/>
      <c r="G33" s="145"/>
      <c r="H33" s="145"/>
      <c r="I33" s="145"/>
      <c r="J33" s="145"/>
      <c r="K33" s="145"/>
      <c r="L33" s="145"/>
      <c r="M33" s="145"/>
      <c r="N33" s="145"/>
      <c r="O33" s="145"/>
      <c r="P33" s="145"/>
      <c r="Q33" s="145"/>
      <c r="R33" s="145"/>
      <c r="S33" s="1"/>
      <c r="T33" s="145"/>
      <c r="U33" s="145"/>
      <c r="V33" s="145"/>
      <c r="W33" s="145"/>
      <c r="X33" s="145"/>
      <c r="Y33" s="145"/>
      <c r="Z33" s="145"/>
      <c r="AA33" s="231"/>
      <c r="AB33" s="223"/>
      <c r="AC33" s="223"/>
      <c r="AD33" s="223"/>
      <c r="AE33" s="223"/>
      <c r="AF33" s="223"/>
      <c r="AG33" s="223"/>
      <c r="AH33" s="223"/>
      <c r="AI33" s="228"/>
      <c r="AJ33" s="145"/>
      <c r="AK33" s="1"/>
      <c r="AL33" s="145"/>
      <c r="AM33" s="145"/>
      <c r="AN33" s="145"/>
      <c r="AO33" s="145"/>
      <c r="AP33" s="145"/>
      <c r="AQ33" s="145"/>
      <c r="AR33" s="145"/>
      <c r="AS33" s="145"/>
      <c r="AT33" s="145"/>
      <c r="AU33" s="145"/>
      <c r="AV33" s="145"/>
      <c r="AW33" s="145"/>
      <c r="AX33" s="145"/>
      <c r="AY33" s="145"/>
      <c r="AZ33" s="145"/>
      <c r="BA33" s="145"/>
      <c r="BB33" s="145"/>
      <c r="BC33" s="1"/>
      <c r="BD33" s="145"/>
      <c r="BE33" s="145"/>
      <c r="BF33" s="145"/>
      <c r="BG33" s="145"/>
      <c r="BH33" s="145"/>
      <c r="BI33" s="145"/>
      <c r="BJ33" s="145"/>
      <c r="BK33" s="145"/>
      <c r="BL33" s="145"/>
      <c r="BM33" s="145"/>
      <c r="BN33" s="145"/>
      <c r="BO33" s="145"/>
      <c r="BP33" s="145"/>
      <c r="BQ33" s="145"/>
      <c r="BR33" s="145"/>
      <c r="BS33" s="145"/>
      <c r="BT33" s="145"/>
      <c r="BU33" s="1"/>
      <c r="BV33" s="145"/>
      <c r="BW33" s="215">
        <f>+CJ54</f>
        <v>0.4</v>
      </c>
      <c r="BX33" s="216" t="s">
        <v>401</v>
      </c>
      <c r="BY33" s="222"/>
      <c r="BZ33" s="222"/>
      <c r="CA33" s="222"/>
      <c r="CB33" s="222"/>
      <c r="CC33" s="222"/>
      <c r="CD33" s="145"/>
      <c r="CE33" s="145"/>
      <c r="CF33" s="145"/>
      <c r="CG33" s="145"/>
      <c r="CH33" s="145"/>
      <c r="CI33" s="145"/>
      <c r="CJ33" s="145"/>
      <c r="CK33" s="145"/>
      <c r="CL33" s="145"/>
      <c r="CM33" s="145"/>
      <c r="CN33" s="145"/>
      <c r="CO33" s="145"/>
    </row>
    <row r="34" spans="1:93" ht="15.75" customHeight="1">
      <c r="A34" s="1"/>
      <c r="B34" s="145"/>
      <c r="C34" s="145"/>
      <c r="D34" s="145"/>
      <c r="E34" s="145"/>
      <c r="F34" s="145"/>
      <c r="G34" s="145"/>
      <c r="H34" s="145"/>
      <c r="I34" s="145"/>
      <c r="J34" s="145"/>
      <c r="K34" s="145"/>
      <c r="L34" s="145"/>
      <c r="M34" s="145"/>
      <c r="N34" s="145"/>
      <c r="O34" s="145"/>
      <c r="P34" s="145"/>
      <c r="Q34" s="145"/>
      <c r="R34" s="145"/>
      <c r="S34" s="1"/>
      <c r="T34" s="145"/>
      <c r="U34" s="145"/>
      <c r="V34" s="145"/>
      <c r="W34" s="145"/>
      <c r="X34" s="145"/>
      <c r="Y34" s="145"/>
      <c r="Z34" s="145"/>
      <c r="AA34" s="232"/>
      <c r="AB34" s="229"/>
      <c r="AC34" s="229"/>
      <c r="AD34" s="229"/>
      <c r="AE34" s="229"/>
      <c r="AF34" s="229"/>
      <c r="AG34" s="229"/>
      <c r="AH34" s="229"/>
      <c r="AI34" s="230"/>
      <c r="AJ34" s="145"/>
      <c r="AK34" s="1"/>
      <c r="AL34" s="145"/>
      <c r="AM34" s="145"/>
      <c r="AN34" s="145"/>
      <c r="AO34" s="145"/>
      <c r="AP34" s="145"/>
      <c r="AQ34" s="145"/>
      <c r="AR34" s="145"/>
      <c r="AS34" s="145"/>
      <c r="AT34" s="145"/>
      <c r="AU34" s="145"/>
      <c r="AV34" s="145"/>
      <c r="AW34" s="145"/>
      <c r="AX34" s="145"/>
      <c r="AY34" s="145"/>
      <c r="AZ34" s="145"/>
      <c r="BA34" s="145"/>
      <c r="BB34" s="145"/>
      <c r="BC34" s="1"/>
      <c r="BD34" s="145"/>
      <c r="BE34" s="145"/>
      <c r="BF34" s="145"/>
      <c r="BG34" s="145"/>
      <c r="BH34" s="145"/>
      <c r="BI34" s="145"/>
      <c r="BJ34" s="145"/>
      <c r="BK34" s="145"/>
      <c r="BL34" s="145"/>
      <c r="BM34" s="145"/>
      <c r="BN34" s="145"/>
      <c r="BO34" s="145"/>
      <c r="BP34" s="145"/>
      <c r="BQ34" s="145"/>
      <c r="BR34" s="145"/>
      <c r="BS34" s="145"/>
      <c r="BT34" s="145"/>
      <c r="BU34" s="1"/>
      <c r="BV34" s="145"/>
      <c r="BW34" s="222"/>
      <c r="BX34" s="222"/>
      <c r="BY34" s="222"/>
      <c r="BZ34" s="222"/>
      <c r="CA34" s="222"/>
      <c r="CB34" s="222"/>
      <c r="CC34" s="222"/>
      <c r="CD34" s="145"/>
      <c r="CE34" s="145"/>
      <c r="CF34" s="145"/>
      <c r="CG34" s="145"/>
      <c r="CH34" s="145"/>
      <c r="CI34" s="145"/>
      <c r="CJ34" s="145"/>
      <c r="CK34" s="145"/>
      <c r="CL34" s="145"/>
      <c r="CM34" s="145"/>
      <c r="CN34" s="145"/>
      <c r="CO34" s="145"/>
    </row>
    <row r="35" spans="1:93" ht="15.75" customHeight="1">
      <c r="A35" s="1"/>
      <c r="B35" s="145"/>
      <c r="C35" s="145"/>
      <c r="D35" s="145"/>
      <c r="E35" s="145"/>
      <c r="F35" s="145"/>
      <c r="G35" s="145"/>
      <c r="H35" s="145"/>
      <c r="I35" s="145"/>
      <c r="J35" s="145"/>
      <c r="K35" s="145"/>
      <c r="L35" s="145"/>
      <c r="M35" s="145"/>
      <c r="N35" s="145"/>
      <c r="O35" s="145"/>
      <c r="P35" s="145"/>
      <c r="Q35" s="145"/>
      <c r="R35" s="145"/>
      <c r="S35" s="1"/>
      <c r="T35" s="145"/>
      <c r="U35" s="145"/>
      <c r="V35" s="145"/>
      <c r="W35" s="145"/>
      <c r="X35" s="145"/>
      <c r="Y35" s="145"/>
      <c r="Z35" s="145"/>
      <c r="AA35" s="145"/>
      <c r="AB35" s="145"/>
      <c r="AC35" s="145"/>
      <c r="AD35" s="145"/>
      <c r="AE35" s="145"/>
      <c r="AF35" s="145"/>
      <c r="AG35" s="145"/>
      <c r="AH35" s="145"/>
      <c r="AI35" s="145"/>
      <c r="AJ35" s="145"/>
      <c r="AK35" s="1"/>
      <c r="AL35" s="145"/>
      <c r="AM35" s="145"/>
      <c r="AN35" s="145"/>
      <c r="AO35" s="145"/>
      <c r="AP35" s="145"/>
      <c r="AQ35" s="145"/>
      <c r="AR35" s="145"/>
      <c r="AS35" s="145"/>
      <c r="AT35" s="145"/>
      <c r="AU35" s="145"/>
      <c r="AV35" s="145"/>
      <c r="AW35" s="145"/>
      <c r="AX35" s="145"/>
      <c r="AY35" s="145"/>
      <c r="AZ35" s="145"/>
      <c r="BA35" s="145"/>
      <c r="BB35" s="145"/>
      <c r="BC35" s="1"/>
      <c r="BD35" s="145"/>
      <c r="BE35" s="145"/>
      <c r="BF35" s="145"/>
      <c r="BG35" s="145"/>
      <c r="BH35" s="145"/>
      <c r="BI35" s="145"/>
      <c r="BJ35" s="145"/>
      <c r="BK35" s="145"/>
      <c r="BL35" s="145"/>
      <c r="BM35" s="145"/>
      <c r="BN35" s="145"/>
      <c r="BO35" s="145"/>
      <c r="BP35" s="145"/>
      <c r="BQ35" s="145"/>
      <c r="BR35" s="145"/>
      <c r="BS35" s="145"/>
      <c r="BT35" s="145"/>
      <c r="BU35" s="1"/>
      <c r="BV35" s="145"/>
      <c r="BW35" s="145"/>
      <c r="BX35" s="145"/>
      <c r="BY35" s="145"/>
      <c r="BZ35" s="145"/>
      <c r="CA35" s="145"/>
      <c r="CB35" s="145"/>
      <c r="CC35" s="145"/>
      <c r="CD35" s="145"/>
      <c r="CE35" s="145"/>
      <c r="CF35" s="145"/>
      <c r="CG35" s="145"/>
      <c r="CH35" s="145"/>
      <c r="CI35" s="145"/>
      <c r="CJ35" s="145"/>
      <c r="CK35" s="145"/>
      <c r="CL35" s="145"/>
      <c r="CM35" s="145"/>
      <c r="CN35" s="145"/>
      <c r="CO35" s="145"/>
    </row>
    <row r="36" spans="1:93" ht="8.25" customHeight="1">
      <c r="A36" s="1"/>
      <c r="B36" s="145"/>
      <c r="C36" s="145"/>
      <c r="D36" s="145"/>
      <c r="E36" s="145"/>
      <c r="F36" s="145"/>
      <c r="G36" s="145"/>
      <c r="H36" s="145"/>
      <c r="I36" s="145"/>
      <c r="J36" s="145"/>
      <c r="K36" s="145"/>
      <c r="L36" s="145"/>
      <c r="M36" s="145"/>
      <c r="N36" s="145"/>
      <c r="O36" s="145"/>
      <c r="P36" s="145"/>
      <c r="Q36" s="145"/>
      <c r="R36" s="145"/>
      <c r="S36" s="1"/>
      <c r="T36" s="145"/>
      <c r="U36" s="145"/>
      <c r="V36" s="145"/>
      <c r="W36" s="145"/>
      <c r="X36" s="145"/>
      <c r="Y36" s="145"/>
      <c r="Z36" s="145"/>
      <c r="AA36" s="145"/>
      <c r="AB36" s="145"/>
      <c r="AC36" s="145"/>
      <c r="AD36" s="145"/>
      <c r="AE36" s="145"/>
      <c r="AF36" s="145"/>
      <c r="AG36" s="145"/>
      <c r="AH36" s="145"/>
      <c r="AI36" s="145"/>
      <c r="AJ36" s="145"/>
      <c r="AK36" s="1"/>
      <c r="AL36" s="145"/>
      <c r="AM36" s="145"/>
      <c r="AN36" s="145"/>
      <c r="AO36" s="145"/>
      <c r="AP36" s="145"/>
      <c r="AQ36" s="145"/>
      <c r="AR36" s="145"/>
      <c r="AS36" s="145"/>
      <c r="AT36" s="145"/>
      <c r="AU36" s="145"/>
      <c r="AV36" s="145"/>
      <c r="AW36" s="145"/>
      <c r="AX36" s="145"/>
      <c r="AY36" s="145"/>
      <c r="AZ36" s="145"/>
      <c r="BA36" s="145"/>
      <c r="BB36" s="145"/>
      <c r="BC36" s="1"/>
      <c r="BD36" s="145"/>
      <c r="BE36" s="145"/>
      <c r="BF36" s="145"/>
      <c r="BG36" s="145"/>
      <c r="BH36" s="145"/>
      <c r="BI36" s="145"/>
      <c r="BJ36" s="145"/>
      <c r="BK36" s="145"/>
      <c r="BL36" s="145"/>
      <c r="BM36" s="145"/>
      <c r="BN36" s="145"/>
      <c r="BO36" s="145"/>
      <c r="BP36" s="145"/>
      <c r="BQ36" s="145"/>
      <c r="BR36" s="145"/>
      <c r="BS36" s="145"/>
      <c r="BT36" s="145"/>
      <c r="BU36" s="1"/>
      <c r="BV36" s="145"/>
      <c r="BW36" s="145"/>
      <c r="BX36" s="145"/>
      <c r="BY36" s="145"/>
      <c r="BZ36" s="145"/>
      <c r="CA36" s="145"/>
      <c r="CB36" s="145"/>
      <c r="CC36" s="145"/>
      <c r="CD36" s="145"/>
      <c r="CE36" s="145"/>
      <c r="CF36" s="145"/>
      <c r="CG36" s="145"/>
      <c r="CH36" s="145"/>
      <c r="CI36" s="145"/>
      <c r="CJ36" s="145"/>
      <c r="CK36" s="145"/>
      <c r="CL36" s="145"/>
      <c r="CM36" s="145"/>
      <c r="CN36" s="145"/>
      <c r="CO36" s="145"/>
    </row>
    <row r="37" spans="1:93" ht="8.25" customHeight="1">
      <c r="B37" s="160"/>
      <c r="C37" s="160"/>
      <c r="D37" s="160"/>
      <c r="E37" s="160"/>
      <c r="F37" s="160"/>
      <c r="G37" s="160"/>
      <c r="H37" s="160"/>
      <c r="I37" s="160"/>
      <c r="J37" s="160"/>
      <c r="K37" s="160"/>
      <c r="L37" s="160"/>
      <c r="M37" s="160"/>
      <c r="N37" s="160"/>
      <c r="O37" s="160"/>
      <c r="P37" s="160"/>
      <c r="Q37" s="160"/>
      <c r="R37" s="160"/>
      <c r="T37" s="160"/>
      <c r="U37" s="160"/>
      <c r="V37" s="160"/>
      <c r="W37" s="160"/>
      <c r="X37" s="160"/>
      <c r="Y37" s="160"/>
      <c r="Z37" s="160"/>
      <c r="AA37" s="160"/>
      <c r="AB37" s="160"/>
      <c r="AC37" s="160"/>
      <c r="AD37" s="160"/>
      <c r="AE37" s="160"/>
      <c r="AF37" s="160"/>
      <c r="AG37" s="160"/>
      <c r="AH37" s="160"/>
      <c r="AI37" s="160"/>
      <c r="AJ37" s="160"/>
      <c r="AL37" s="160"/>
      <c r="AM37" s="160"/>
      <c r="AN37" s="160"/>
      <c r="AO37" s="160"/>
      <c r="AP37" s="160"/>
      <c r="AQ37" s="160"/>
      <c r="AR37" s="160"/>
      <c r="AS37" s="160"/>
      <c r="AT37" s="160"/>
      <c r="AU37" s="160"/>
      <c r="AV37" s="160"/>
      <c r="AW37" s="160"/>
      <c r="AX37" s="160"/>
      <c r="AY37" s="160"/>
      <c r="AZ37" s="160"/>
      <c r="BA37" s="160"/>
      <c r="BB37" s="160"/>
      <c r="BD37" s="160"/>
      <c r="BE37" s="160"/>
      <c r="BF37" s="160"/>
      <c r="BG37" s="160"/>
      <c r="BH37" s="160"/>
      <c r="BI37" s="160"/>
      <c r="BJ37" s="160"/>
      <c r="BK37" s="160"/>
      <c r="BL37" s="160"/>
      <c r="BM37" s="160"/>
      <c r="BN37" s="160"/>
      <c r="BO37" s="160"/>
      <c r="BP37" s="160"/>
      <c r="BQ37" s="160"/>
      <c r="BR37" s="160"/>
      <c r="BS37" s="160"/>
      <c r="BT37" s="160"/>
      <c r="BV37" s="160"/>
      <c r="BW37" s="160"/>
      <c r="BX37" s="160"/>
      <c r="BY37" s="160"/>
      <c r="BZ37" s="160"/>
      <c r="CA37" s="160"/>
      <c r="CB37" s="160"/>
      <c r="CC37" s="160"/>
      <c r="CD37" s="160"/>
      <c r="CE37" s="160"/>
      <c r="CF37" s="160"/>
      <c r="CG37" s="160"/>
      <c r="CH37" s="160"/>
      <c r="CI37" s="160"/>
      <c r="CJ37" s="160"/>
      <c r="CK37" s="160"/>
      <c r="CL37" s="160"/>
    </row>
    <row r="38" spans="1:93" ht="8.25" customHeight="1">
      <c r="B38" s="160"/>
      <c r="C38" s="160"/>
      <c r="D38" s="160"/>
      <c r="E38" s="160"/>
      <c r="F38" s="160"/>
      <c r="G38" s="160"/>
      <c r="H38" s="160"/>
      <c r="I38" s="160"/>
      <c r="J38" s="160"/>
      <c r="K38" s="160"/>
      <c r="L38" s="160"/>
      <c r="M38" s="160"/>
      <c r="N38" s="160"/>
      <c r="O38" s="160"/>
      <c r="P38" s="160"/>
      <c r="Q38" s="160"/>
      <c r="R38" s="160"/>
      <c r="T38" s="160"/>
      <c r="U38" s="160"/>
      <c r="V38" s="160"/>
      <c r="W38" s="160"/>
      <c r="X38" s="160"/>
      <c r="Y38" s="160"/>
      <c r="Z38" s="160"/>
      <c r="AA38" s="160"/>
      <c r="AB38" s="160"/>
      <c r="AC38" s="160"/>
      <c r="AD38" s="160"/>
      <c r="AE38" s="160"/>
      <c r="AF38" s="160"/>
      <c r="AG38" s="160"/>
      <c r="AH38" s="160"/>
      <c r="AI38" s="160"/>
      <c r="AJ38" s="160"/>
      <c r="AL38" s="160"/>
      <c r="AM38" s="160"/>
      <c r="AN38" s="160"/>
      <c r="AO38" s="160"/>
      <c r="AP38" s="160"/>
      <c r="AQ38" s="160"/>
      <c r="AR38" s="160"/>
      <c r="AS38" s="160"/>
      <c r="AT38" s="160"/>
      <c r="AU38" s="160"/>
      <c r="AV38" s="160"/>
      <c r="AW38" s="160"/>
      <c r="AX38" s="160"/>
      <c r="AY38" s="160"/>
      <c r="AZ38" s="160"/>
      <c r="BA38" s="160"/>
      <c r="BB38" s="160"/>
      <c r="BD38" s="160"/>
      <c r="BS38" s="160"/>
      <c r="BT38" s="160"/>
      <c r="BV38" s="160"/>
      <c r="BW38" s="160"/>
      <c r="BX38" s="160"/>
      <c r="BY38" s="160"/>
      <c r="BZ38" s="160"/>
      <c r="CA38" s="160"/>
      <c r="CB38" s="160"/>
      <c r="CC38" s="160"/>
      <c r="CD38" s="160"/>
      <c r="CE38" s="160"/>
      <c r="CF38" s="160"/>
      <c r="CG38" s="160"/>
      <c r="CH38" s="160"/>
      <c r="CI38" s="160"/>
      <c r="CJ38" s="160"/>
      <c r="CK38" s="160"/>
      <c r="CL38" s="160"/>
    </row>
    <row r="39" spans="1:93" ht="8.25" customHeight="1">
      <c r="B39" s="160"/>
      <c r="C39" s="160"/>
      <c r="D39" s="160"/>
      <c r="E39" s="160"/>
      <c r="F39" s="160"/>
      <c r="G39" s="160"/>
      <c r="H39" s="160"/>
      <c r="I39" s="160"/>
      <c r="J39" s="160"/>
      <c r="K39" s="160"/>
      <c r="L39" s="160"/>
      <c r="M39" s="160"/>
      <c r="N39" s="160"/>
      <c r="O39" s="160"/>
      <c r="P39" s="160"/>
      <c r="Q39" s="160"/>
      <c r="R39" s="160"/>
      <c r="T39" s="160"/>
      <c r="U39" s="160"/>
      <c r="V39" s="160"/>
      <c r="W39" s="160"/>
      <c r="X39" s="160"/>
      <c r="Y39" s="160"/>
      <c r="Z39" s="160"/>
      <c r="AA39" s="160"/>
      <c r="AB39" s="160"/>
      <c r="AC39" s="160"/>
      <c r="AD39" s="160"/>
      <c r="AE39" s="160"/>
      <c r="AF39" s="160"/>
      <c r="AG39" s="160"/>
      <c r="AL39" s="160"/>
      <c r="AM39" s="160"/>
      <c r="AN39" s="160"/>
      <c r="AO39" s="160"/>
      <c r="AP39" s="160"/>
      <c r="AQ39" s="160"/>
      <c r="AR39" s="160"/>
      <c r="AS39" s="160"/>
      <c r="AT39" s="160"/>
      <c r="AU39" s="160"/>
      <c r="AV39" s="160"/>
      <c r="AW39" s="160"/>
      <c r="AX39" s="160"/>
      <c r="AY39" s="160"/>
      <c r="AZ39" s="160"/>
      <c r="BA39" s="160"/>
      <c r="BB39" s="160"/>
      <c r="BD39" s="160"/>
      <c r="BS39" s="160"/>
      <c r="BT39" s="160"/>
      <c r="BV39" s="160"/>
      <c r="BW39" s="160"/>
      <c r="BX39" s="160"/>
      <c r="BY39" s="160"/>
      <c r="BZ39" s="160"/>
      <c r="CA39" s="160"/>
      <c r="CB39" s="160"/>
      <c r="CC39" s="160"/>
      <c r="CD39" s="160"/>
      <c r="CE39" s="160"/>
      <c r="CF39" s="160"/>
      <c r="CG39" s="160"/>
      <c r="CH39" s="160"/>
      <c r="CI39" s="160"/>
      <c r="CJ39" s="160"/>
      <c r="CK39" s="160"/>
      <c r="CL39" s="160"/>
    </row>
    <row r="40" spans="1:93" ht="8.25" customHeight="1">
      <c r="B40" s="160"/>
      <c r="C40" s="160"/>
      <c r="D40" s="160"/>
      <c r="E40" s="160"/>
      <c r="F40" s="160"/>
      <c r="G40" s="160"/>
      <c r="H40" s="160"/>
      <c r="I40" s="160"/>
      <c r="J40" s="160"/>
      <c r="K40" s="160"/>
      <c r="L40" s="160"/>
      <c r="M40" s="160"/>
      <c r="N40" s="160"/>
      <c r="O40" s="160"/>
      <c r="P40" s="160"/>
      <c r="Q40" s="160"/>
      <c r="R40" s="160"/>
      <c r="T40" s="160"/>
      <c r="U40" s="160"/>
      <c r="V40" s="160"/>
      <c r="W40" s="160"/>
      <c r="X40" s="160"/>
      <c r="Y40" s="160"/>
      <c r="Z40" s="160"/>
      <c r="AA40" s="160"/>
      <c r="AB40" s="160"/>
      <c r="AC40" s="160"/>
      <c r="AD40" s="160"/>
      <c r="AE40" s="160"/>
      <c r="AF40" s="160"/>
      <c r="AG40" s="160"/>
      <c r="AL40" s="160"/>
      <c r="AM40" s="160"/>
      <c r="AN40" s="160"/>
      <c r="AO40" s="160"/>
      <c r="AP40" s="160"/>
      <c r="AQ40" s="160"/>
      <c r="AR40" s="160"/>
      <c r="AS40" s="160"/>
      <c r="AT40" s="160"/>
      <c r="AU40" s="160"/>
      <c r="AV40" s="160"/>
      <c r="AW40" s="160"/>
      <c r="AX40" s="160"/>
      <c r="AY40" s="160"/>
      <c r="AZ40" s="160"/>
      <c r="BA40" s="160"/>
      <c r="BB40" s="160"/>
      <c r="BD40" s="160"/>
      <c r="BT40" s="160"/>
      <c r="BV40" s="160"/>
      <c r="BW40" s="160"/>
      <c r="BX40" s="160"/>
      <c r="BY40" s="160"/>
      <c r="BZ40" s="160"/>
      <c r="CA40" s="160"/>
      <c r="CB40" s="160"/>
      <c r="CC40" s="160"/>
      <c r="CD40" s="160"/>
      <c r="CE40" s="160"/>
      <c r="CF40" s="160"/>
      <c r="CG40" s="160"/>
      <c r="CH40" s="160"/>
      <c r="CI40" s="160"/>
      <c r="CJ40" s="160"/>
      <c r="CK40" s="160"/>
      <c r="CL40" s="160"/>
    </row>
    <row r="41" spans="1:93" ht="15.75" customHeight="1"/>
    <row r="42" spans="1:93" ht="15.75" customHeight="1">
      <c r="B42" s="161"/>
      <c r="C42" s="162" t="s">
        <v>402</v>
      </c>
      <c r="D42" s="163"/>
      <c r="E42" s="163"/>
      <c r="F42" s="163"/>
      <c r="G42" s="163"/>
      <c r="H42" s="163"/>
      <c r="I42" s="161"/>
      <c r="J42" s="161"/>
      <c r="K42" s="161"/>
      <c r="L42" s="161"/>
      <c r="M42" s="161"/>
      <c r="N42" s="148"/>
      <c r="O42" s="164"/>
      <c r="P42" s="148"/>
      <c r="Q42" s="148"/>
      <c r="R42" s="148"/>
      <c r="T42" s="148"/>
      <c r="U42" s="162" t="s">
        <v>402</v>
      </c>
      <c r="V42" s="163"/>
      <c r="W42" s="163"/>
      <c r="X42" s="163"/>
      <c r="Y42" s="163"/>
      <c r="Z42" s="163"/>
      <c r="AA42" s="163"/>
      <c r="AB42" s="163"/>
      <c r="AC42" s="163"/>
      <c r="AD42" s="165"/>
      <c r="AE42" s="165"/>
      <c r="AF42" s="148"/>
      <c r="AG42" s="148"/>
      <c r="AH42" s="148"/>
      <c r="AI42" s="148"/>
      <c r="AJ42" s="148"/>
      <c r="AL42" s="148"/>
      <c r="AM42" s="162" t="s">
        <v>402</v>
      </c>
      <c r="AN42" s="163"/>
      <c r="AO42" s="163"/>
      <c r="AP42" s="163"/>
      <c r="AQ42" s="163"/>
      <c r="AR42" s="165"/>
      <c r="AS42" s="165"/>
      <c r="AT42" s="165"/>
      <c r="AU42" s="165"/>
      <c r="AV42" s="165"/>
      <c r="AW42" s="165"/>
      <c r="AX42" s="148"/>
      <c r="AY42" s="148"/>
      <c r="AZ42" s="148"/>
      <c r="BA42" s="148"/>
      <c r="BB42" s="161"/>
      <c r="BD42" s="161"/>
      <c r="BE42" s="162" t="s">
        <v>402</v>
      </c>
      <c r="BF42" s="163"/>
      <c r="BG42" s="163"/>
      <c r="BH42" s="163"/>
      <c r="BI42" s="163"/>
      <c r="BJ42" s="163"/>
      <c r="BK42" s="166" t="s">
        <v>375</v>
      </c>
      <c r="BL42" s="165"/>
      <c r="BM42" s="165"/>
      <c r="BN42" s="165"/>
      <c r="BO42" s="165"/>
      <c r="BP42" s="148"/>
      <c r="BQ42" s="148"/>
      <c r="BR42" s="148"/>
      <c r="BS42" s="148"/>
      <c r="BT42" s="161"/>
      <c r="BV42" s="167" t="s">
        <v>402</v>
      </c>
      <c r="BW42" s="162"/>
      <c r="BX42" s="168"/>
      <c r="BY42" s="168"/>
      <c r="BZ42" s="168"/>
      <c r="CA42" s="148"/>
      <c r="CB42" s="148"/>
      <c r="CC42" s="148"/>
      <c r="CD42" s="168"/>
      <c r="CE42" s="168"/>
      <c r="CF42" s="168"/>
      <c r="CG42" s="168"/>
      <c r="CH42" s="168"/>
      <c r="CI42" s="168"/>
      <c r="CJ42" s="168"/>
      <c r="CK42" s="168"/>
      <c r="CL42" s="168"/>
      <c r="CM42" s="168"/>
      <c r="CN42" s="168"/>
      <c r="CO42" s="148"/>
    </row>
    <row r="43" spans="1:93" ht="15.75" customHeight="1">
      <c r="B43" s="161"/>
      <c r="C43" s="161"/>
      <c r="D43" s="161"/>
      <c r="E43" s="161"/>
      <c r="F43" s="161"/>
      <c r="G43" s="161"/>
      <c r="H43" s="161"/>
      <c r="I43" s="166" t="s">
        <v>403</v>
      </c>
      <c r="J43" s="166" t="s">
        <v>364</v>
      </c>
      <c r="K43" s="166" t="s">
        <v>404</v>
      </c>
      <c r="L43" s="166" t="s">
        <v>311</v>
      </c>
      <c r="M43" s="166" t="s">
        <v>309</v>
      </c>
      <c r="N43" s="148"/>
      <c r="O43" s="148"/>
      <c r="P43" s="148"/>
      <c r="Q43" s="148"/>
      <c r="R43" s="148"/>
      <c r="T43" s="148"/>
      <c r="U43" s="163"/>
      <c r="V43" s="163"/>
      <c r="W43" s="163"/>
      <c r="X43" s="163"/>
      <c r="Y43" s="163"/>
      <c r="Z43" s="163"/>
      <c r="AA43" s="166" t="s">
        <v>405</v>
      </c>
      <c r="AB43" s="165" t="s">
        <v>406</v>
      </c>
      <c r="AC43" s="165"/>
      <c r="AD43" s="165"/>
      <c r="AE43" s="165"/>
      <c r="AF43" s="148"/>
      <c r="AG43" s="148"/>
      <c r="AH43" s="148"/>
      <c r="AI43" s="148"/>
      <c r="AJ43" s="148"/>
      <c r="AL43" s="148"/>
      <c r="AM43" s="163"/>
      <c r="AN43" s="163"/>
      <c r="AO43" s="163"/>
      <c r="AP43" s="163"/>
      <c r="AQ43" s="163"/>
      <c r="AR43" s="163"/>
      <c r="AS43" s="166" t="s">
        <v>405</v>
      </c>
      <c r="AT43" s="165"/>
      <c r="AU43" s="165"/>
      <c r="AV43" s="165"/>
      <c r="AW43" s="165"/>
      <c r="AX43" s="148"/>
      <c r="AY43" s="148"/>
      <c r="AZ43" s="148"/>
      <c r="BA43" s="148"/>
      <c r="BB43" s="161"/>
      <c r="BD43" s="161"/>
      <c r="BE43" s="163"/>
      <c r="BF43" s="163"/>
      <c r="BG43" s="163"/>
      <c r="BH43" s="163"/>
      <c r="BI43" s="163"/>
      <c r="BJ43" s="169" t="s">
        <v>407</v>
      </c>
      <c r="BK43" s="165">
        <f t="shared" ref="BK43:BK46" si="0">100%/4</f>
        <v>0.25</v>
      </c>
      <c r="BL43" s="165"/>
      <c r="BM43" s="165"/>
      <c r="BN43" s="165"/>
      <c r="BO43" s="165"/>
      <c r="BP43" s="148"/>
      <c r="BQ43" s="148"/>
      <c r="BR43" s="148"/>
      <c r="BS43" s="148"/>
      <c r="BT43" s="161"/>
      <c r="BV43" s="161"/>
      <c r="BW43" s="148"/>
      <c r="BX43" s="148"/>
      <c r="BY43" s="148"/>
      <c r="BZ43" s="168"/>
      <c r="CA43" s="168"/>
      <c r="CB43" s="168"/>
      <c r="CC43" s="168"/>
      <c r="CD43" s="168"/>
      <c r="CE43" s="168"/>
      <c r="CF43" s="168"/>
      <c r="CG43" s="168"/>
      <c r="CH43" s="168"/>
      <c r="CI43" s="170" t="s">
        <v>219</v>
      </c>
      <c r="CJ43" s="168"/>
      <c r="CK43" s="168"/>
      <c r="CL43" s="168"/>
      <c r="CM43" s="168"/>
      <c r="CN43" s="168"/>
      <c r="CO43" s="148"/>
    </row>
    <row r="44" spans="1:93" ht="15.75" customHeight="1">
      <c r="B44" s="161"/>
      <c r="C44" s="161"/>
      <c r="D44" s="161"/>
      <c r="E44" s="161"/>
      <c r="F44" s="161"/>
      <c r="G44" s="161"/>
      <c r="H44" s="161"/>
      <c r="I44" s="161"/>
      <c r="J44" s="161"/>
      <c r="K44" s="161"/>
      <c r="L44" s="161"/>
      <c r="M44" s="161"/>
      <c r="N44" s="148"/>
      <c r="O44" s="148"/>
      <c r="P44" s="148"/>
      <c r="Q44" s="148"/>
      <c r="R44" s="148"/>
      <c r="T44" s="148"/>
      <c r="U44" s="163"/>
      <c r="V44" s="163"/>
      <c r="W44" s="163"/>
      <c r="X44" s="163"/>
      <c r="Y44" s="163"/>
      <c r="Z44" s="169" t="s">
        <v>408</v>
      </c>
      <c r="AA44" s="165">
        <v>0.55000000000000004</v>
      </c>
      <c r="AB44" s="165">
        <f t="shared" ref="AB44:AB47" si="1">1-AA44</f>
        <v>0.44999999999999996</v>
      </c>
      <c r="AC44" s="165"/>
      <c r="AD44" s="165"/>
      <c r="AE44" s="165"/>
      <c r="AF44" s="148"/>
      <c r="AG44" s="148"/>
      <c r="AH44" s="148"/>
      <c r="AI44" s="148"/>
      <c r="AJ44" s="148"/>
      <c r="AL44" s="148"/>
      <c r="AM44" s="163"/>
      <c r="AN44" s="163"/>
      <c r="AO44" s="163"/>
      <c r="AP44" s="163"/>
      <c r="AQ44" s="163"/>
      <c r="AR44" s="169" t="s">
        <v>409</v>
      </c>
      <c r="AS44" s="165">
        <f t="shared" ref="AS44:AS49" si="2">100%/6</f>
        <v>0.16666666666666666</v>
      </c>
      <c r="AT44" s="165"/>
      <c r="AU44" s="165"/>
      <c r="AV44" s="165"/>
      <c r="AW44" s="165"/>
      <c r="AX44" s="148"/>
      <c r="AY44" s="148"/>
      <c r="AZ44" s="148"/>
      <c r="BA44" s="148"/>
      <c r="BB44" s="161"/>
      <c r="BD44" s="161"/>
      <c r="BE44" s="163"/>
      <c r="BF44" s="163"/>
      <c r="BG44" s="163"/>
      <c r="BH44" s="163"/>
      <c r="BI44" s="163"/>
      <c r="BJ44" s="169" t="s">
        <v>410</v>
      </c>
      <c r="BK44" s="165">
        <f t="shared" si="0"/>
        <v>0.25</v>
      </c>
      <c r="BL44" s="165"/>
      <c r="BM44" s="165"/>
      <c r="BN44" s="165"/>
      <c r="BO44" s="165"/>
      <c r="BP44" s="148"/>
      <c r="BQ44" s="148"/>
      <c r="BR44" s="148"/>
      <c r="BS44" s="148"/>
      <c r="BT44" s="161"/>
      <c r="BV44" s="161"/>
      <c r="BW44" s="148"/>
      <c r="BX44" s="148"/>
      <c r="BY44" s="148"/>
      <c r="BZ44" s="168"/>
      <c r="CA44" s="168"/>
      <c r="CB44" s="168"/>
      <c r="CC44" s="168"/>
      <c r="CD44" s="168"/>
      <c r="CE44" s="168"/>
      <c r="CF44" s="168"/>
      <c r="CG44" s="168"/>
      <c r="CH44" s="168"/>
      <c r="CI44" s="170"/>
      <c r="CJ44" s="168" t="s">
        <v>220</v>
      </c>
      <c r="CK44" s="168" t="s">
        <v>221</v>
      </c>
      <c r="CL44" s="168" t="s">
        <v>222</v>
      </c>
      <c r="CM44" s="168"/>
      <c r="CN44" s="168"/>
      <c r="CO44" s="148"/>
    </row>
    <row r="45" spans="1:93" ht="15.75" customHeight="1">
      <c r="B45" s="161"/>
      <c r="C45" s="163"/>
      <c r="D45" s="148"/>
      <c r="E45" s="148"/>
      <c r="F45" s="148"/>
      <c r="G45" s="148"/>
      <c r="H45" s="169" t="s">
        <v>411</v>
      </c>
      <c r="I45" s="163">
        <v>7000</v>
      </c>
      <c r="J45" s="163"/>
      <c r="K45" s="163"/>
      <c r="L45" s="163">
        <v>5000</v>
      </c>
      <c r="M45" s="163">
        <v>3500</v>
      </c>
      <c r="N45" s="148"/>
      <c r="O45" s="148"/>
      <c r="P45" s="148"/>
      <c r="Q45" s="148"/>
      <c r="R45" s="148"/>
      <c r="T45" s="148"/>
      <c r="U45" s="163"/>
      <c r="V45" s="163"/>
      <c r="W45" s="163"/>
      <c r="X45" s="163"/>
      <c r="Y45" s="163"/>
      <c r="Z45" s="169" t="s">
        <v>412</v>
      </c>
      <c r="AA45" s="165">
        <v>0.68</v>
      </c>
      <c r="AB45" s="165">
        <f t="shared" si="1"/>
        <v>0.31999999999999995</v>
      </c>
      <c r="AC45" s="165"/>
      <c r="AD45" s="165"/>
      <c r="AE45" s="165"/>
      <c r="AF45" s="148"/>
      <c r="AG45" s="148"/>
      <c r="AH45" s="148"/>
      <c r="AI45" s="148"/>
      <c r="AJ45" s="148"/>
      <c r="AL45" s="148"/>
      <c r="AM45" s="163"/>
      <c r="AN45" s="163"/>
      <c r="AO45" s="163"/>
      <c r="AP45" s="163"/>
      <c r="AQ45" s="163"/>
      <c r="AR45" s="169" t="s">
        <v>413</v>
      </c>
      <c r="AS45" s="165">
        <f t="shared" si="2"/>
        <v>0.16666666666666666</v>
      </c>
      <c r="AT45" s="165"/>
      <c r="AU45" s="165"/>
      <c r="AV45" s="165"/>
      <c r="AW45" s="165"/>
      <c r="AX45" s="148"/>
      <c r="AY45" s="148"/>
      <c r="AZ45" s="148"/>
      <c r="BA45" s="148"/>
      <c r="BB45" s="161"/>
      <c r="BD45" s="161"/>
      <c r="BE45" s="163"/>
      <c r="BF45" s="163"/>
      <c r="BG45" s="163"/>
      <c r="BH45" s="163"/>
      <c r="BI45" s="163"/>
      <c r="BJ45" s="169" t="s">
        <v>414</v>
      </c>
      <c r="BK45" s="165">
        <f t="shared" si="0"/>
        <v>0.25</v>
      </c>
      <c r="BL45" s="165"/>
      <c r="BM45" s="165"/>
      <c r="BN45" s="165"/>
      <c r="BO45" s="165"/>
      <c r="BP45" s="148"/>
      <c r="BQ45" s="148"/>
      <c r="BR45" s="148"/>
      <c r="BS45" s="148"/>
      <c r="BT45" s="161"/>
      <c r="BV45" s="161"/>
      <c r="BW45" s="148"/>
      <c r="BX45" s="148"/>
      <c r="BY45" s="148"/>
      <c r="BZ45" s="168"/>
      <c r="CA45" s="168"/>
      <c r="CB45" s="168"/>
      <c r="CC45" s="168"/>
      <c r="CD45" s="168"/>
      <c r="CE45" s="168"/>
      <c r="CF45" s="168"/>
      <c r="CG45" s="168"/>
      <c r="CH45" s="168"/>
      <c r="CI45" s="170" t="s">
        <v>415</v>
      </c>
      <c r="CJ45" s="171">
        <v>0.66</v>
      </c>
      <c r="CK45" s="171">
        <f t="shared" ref="CK45:CK50" si="3">100%-CJ45-10%</f>
        <v>0.23999999999999996</v>
      </c>
      <c r="CL45" s="171">
        <v>0.1</v>
      </c>
      <c r="CM45" s="168"/>
      <c r="CN45" s="168"/>
      <c r="CO45" s="148"/>
    </row>
    <row r="46" spans="1:93" ht="15.75" customHeight="1">
      <c r="B46" s="161"/>
      <c r="C46" s="163"/>
      <c r="D46" s="163"/>
      <c r="E46" s="163"/>
      <c r="F46" s="163"/>
      <c r="G46" s="163"/>
      <c r="H46" s="169" t="s">
        <v>416</v>
      </c>
      <c r="I46" s="163">
        <v>15000</v>
      </c>
      <c r="J46" s="163"/>
      <c r="K46" s="163"/>
      <c r="L46" s="163">
        <v>5000</v>
      </c>
      <c r="M46" s="163">
        <v>3500</v>
      </c>
      <c r="N46" s="148"/>
      <c r="O46" s="148"/>
      <c r="P46" s="148"/>
      <c r="Q46" s="148"/>
      <c r="R46" s="148"/>
      <c r="T46" s="148"/>
      <c r="U46" s="163"/>
      <c r="V46" s="163"/>
      <c r="W46" s="163"/>
      <c r="X46" s="163"/>
      <c r="Y46" s="163"/>
      <c r="Z46" s="169" t="s">
        <v>417</v>
      </c>
      <c r="AA46" s="165">
        <v>0.41</v>
      </c>
      <c r="AB46" s="165">
        <f t="shared" si="1"/>
        <v>0.59000000000000008</v>
      </c>
      <c r="AC46" s="165"/>
      <c r="AD46" s="165"/>
      <c r="AE46" s="165"/>
      <c r="AF46" s="148"/>
      <c r="AG46" s="148"/>
      <c r="AH46" s="148"/>
      <c r="AI46" s="148"/>
      <c r="AJ46" s="148"/>
      <c r="AL46" s="148"/>
      <c r="AM46" s="163"/>
      <c r="AN46" s="163"/>
      <c r="AO46" s="163"/>
      <c r="AP46" s="163"/>
      <c r="AQ46" s="163"/>
      <c r="AR46" s="169" t="s">
        <v>418</v>
      </c>
      <c r="AS46" s="165">
        <f t="shared" si="2"/>
        <v>0.16666666666666666</v>
      </c>
      <c r="AT46" s="165"/>
      <c r="AU46" s="165"/>
      <c r="AV46" s="165"/>
      <c r="AW46" s="165"/>
      <c r="AX46" s="148"/>
      <c r="AY46" s="148"/>
      <c r="AZ46" s="148"/>
      <c r="BA46" s="148"/>
      <c r="BB46" s="161"/>
      <c r="BD46" s="161"/>
      <c r="BE46" s="163"/>
      <c r="BF46" s="163"/>
      <c r="BG46" s="163"/>
      <c r="BH46" s="163"/>
      <c r="BI46" s="163"/>
      <c r="BJ46" s="169" t="s">
        <v>419</v>
      </c>
      <c r="BK46" s="165">
        <f t="shared" si="0"/>
        <v>0.25</v>
      </c>
      <c r="BL46" s="165"/>
      <c r="BM46" s="165"/>
      <c r="BN46" s="165"/>
      <c r="BO46" s="165"/>
      <c r="BP46" s="148"/>
      <c r="BQ46" s="148"/>
      <c r="BR46" s="148"/>
      <c r="BS46" s="148"/>
      <c r="BT46" s="161"/>
      <c r="BV46" s="161"/>
      <c r="BW46" s="148"/>
      <c r="BX46" s="148"/>
      <c r="BY46" s="148"/>
      <c r="BZ46" s="168"/>
      <c r="CA46" s="168"/>
      <c r="CB46" s="168"/>
      <c r="CC46" s="168"/>
      <c r="CD46" s="168"/>
      <c r="CE46" s="168"/>
      <c r="CF46" s="168"/>
      <c r="CG46" s="168"/>
      <c r="CH46" s="168"/>
      <c r="CI46" s="170" t="s">
        <v>420</v>
      </c>
      <c r="CJ46" s="171">
        <v>0.84</v>
      </c>
      <c r="CK46" s="171">
        <f t="shared" si="3"/>
        <v>6.0000000000000026E-2</v>
      </c>
      <c r="CL46" s="171">
        <v>0.1</v>
      </c>
      <c r="CM46" s="168"/>
      <c r="CN46" s="168"/>
      <c r="CO46" s="148"/>
    </row>
    <row r="47" spans="1:93" ht="15.75" customHeight="1">
      <c r="B47" s="161"/>
      <c r="C47" s="163"/>
      <c r="D47" s="163"/>
      <c r="E47" s="163"/>
      <c r="F47" s="163"/>
      <c r="G47" s="163"/>
      <c r="H47" s="169" t="s">
        <v>421</v>
      </c>
      <c r="I47" s="163"/>
      <c r="J47" s="163">
        <v>25000</v>
      </c>
      <c r="K47" s="163"/>
      <c r="L47" s="163">
        <v>5000</v>
      </c>
      <c r="M47" s="163">
        <v>3500</v>
      </c>
      <c r="N47" s="148"/>
      <c r="O47" s="148"/>
      <c r="P47" s="148"/>
      <c r="Q47" s="148"/>
      <c r="R47" s="148"/>
      <c r="T47" s="148"/>
      <c r="U47" s="163"/>
      <c r="V47" s="163"/>
      <c r="W47" s="163"/>
      <c r="X47" s="163"/>
      <c r="Y47" s="163"/>
      <c r="Z47" s="169" t="s">
        <v>422</v>
      </c>
      <c r="AA47" s="165">
        <v>0.35</v>
      </c>
      <c r="AB47" s="165">
        <f t="shared" si="1"/>
        <v>0.65</v>
      </c>
      <c r="AC47" s="165"/>
      <c r="AD47" s="165"/>
      <c r="AE47" s="165"/>
      <c r="AF47" s="148"/>
      <c r="AG47" s="148"/>
      <c r="AH47" s="148"/>
      <c r="AI47" s="148"/>
      <c r="AJ47" s="148"/>
      <c r="AL47" s="148"/>
      <c r="AM47" s="163"/>
      <c r="AN47" s="163"/>
      <c r="AO47" s="163"/>
      <c r="AP47" s="163"/>
      <c r="AQ47" s="163"/>
      <c r="AR47" s="169" t="s">
        <v>423</v>
      </c>
      <c r="AS47" s="165">
        <f t="shared" si="2"/>
        <v>0.16666666666666666</v>
      </c>
      <c r="AT47" s="165"/>
      <c r="AU47" s="165"/>
      <c r="AV47" s="165"/>
      <c r="AW47" s="165"/>
      <c r="AX47" s="148"/>
      <c r="AY47" s="148"/>
      <c r="AZ47" s="148"/>
      <c r="BA47" s="148"/>
      <c r="BB47" s="161"/>
      <c r="BD47" s="161"/>
      <c r="BE47" s="163"/>
      <c r="BF47" s="163"/>
      <c r="BG47" s="163"/>
      <c r="BH47" s="163"/>
      <c r="BI47" s="163"/>
      <c r="BJ47" s="169"/>
      <c r="BK47" s="165"/>
      <c r="BL47" s="165"/>
      <c r="BM47" s="165"/>
      <c r="BN47" s="165"/>
      <c r="BO47" s="165"/>
      <c r="BP47" s="148"/>
      <c r="BQ47" s="148"/>
      <c r="BR47" s="148"/>
      <c r="BS47" s="148"/>
      <c r="BT47" s="161"/>
      <c r="BV47" s="161"/>
      <c r="BW47" s="148"/>
      <c r="BX47" s="148"/>
      <c r="BY47" s="148"/>
      <c r="BZ47" s="168"/>
      <c r="CA47" s="168"/>
      <c r="CB47" s="168"/>
      <c r="CC47" s="168"/>
      <c r="CD47" s="168"/>
      <c r="CE47" s="168"/>
      <c r="CF47" s="168"/>
      <c r="CG47" s="168"/>
      <c r="CH47" s="168"/>
      <c r="CI47" s="170" t="s">
        <v>424</v>
      </c>
      <c r="CJ47" s="171">
        <v>0.75</v>
      </c>
      <c r="CK47" s="171">
        <f t="shared" si="3"/>
        <v>0.15</v>
      </c>
      <c r="CL47" s="171">
        <v>0.1</v>
      </c>
      <c r="CM47" s="168"/>
      <c r="CN47" s="168"/>
      <c r="CO47" s="148"/>
    </row>
    <row r="48" spans="1:93" ht="15.75" customHeight="1">
      <c r="B48" s="161"/>
      <c r="C48" s="163"/>
      <c r="D48" s="148"/>
      <c r="E48" s="148"/>
      <c r="F48" s="148"/>
      <c r="G48" s="148"/>
      <c r="H48" s="169" t="s">
        <v>425</v>
      </c>
      <c r="I48" s="163"/>
      <c r="J48" s="163"/>
      <c r="K48" s="163">
        <v>18000</v>
      </c>
      <c r="L48" s="163">
        <v>5000</v>
      </c>
      <c r="M48" s="163">
        <v>3500</v>
      </c>
      <c r="N48" s="148"/>
      <c r="O48" s="148"/>
      <c r="P48" s="148"/>
      <c r="Q48" s="148"/>
      <c r="R48" s="148"/>
      <c r="T48" s="148"/>
      <c r="U48" s="163"/>
      <c r="V48" s="163"/>
      <c r="W48" s="163"/>
      <c r="X48" s="163"/>
      <c r="Y48" s="163"/>
      <c r="Z48" s="169"/>
      <c r="AA48" s="163"/>
      <c r="AB48" s="165"/>
      <c r="AC48" s="165"/>
      <c r="AD48" s="165"/>
      <c r="AE48" s="165"/>
      <c r="AF48" s="148"/>
      <c r="AG48" s="148"/>
      <c r="AH48" s="148"/>
      <c r="AI48" s="148"/>
      <c r="AJ48" s="148"/>
      <c r="AL48" s="148"/>
      <c r="AM48" s="163"/>
      <c r="AN48" s="163"/>
      <c r="AO48" s="163"/>
      <c r="AP48" s="163"/>
      <c r="AQ48" s="163"/>
      <c r="AR48" s="169" t="s">
        <v>426</v>
      </c>
      <c r="AS48" s="165">
        <f t="shared" si="2"/>
        <v>0.16666666666666666</v>
      </c>
      <c r="AT48" s="165"/>
      <c r="AU48" s="165"/>
      <c r="AV48" s="165"/>
      <c r="AW48" s="165"/>
      <c r="AX48" s="148"/>
      <c r="AY48" s="148"/>
      <c r="AZ48" s="148"/>
      <c r="BA48" s="148"/>
      <c r="BB48" s="161"/>
      <c r="BD48" s="161"/>
      <c r="BE48" s="163"/>
      <c r="BF48" s="163"/>
      <c r="BG48" s="163"/>
      <c r="BH48" s="163"/>
      <c r="BI48" s="163"/>
      <c r="BJ48" s="169"/>
      <c r="BK48" s="165" t="s">
        <v>427</v>
      </c>
      <c r="BL48" s="165"/>
      <c r="BM48" s="165"/>
      <c r="BN48" s="165"/>
      <c r="BO48" s="165"/>
      <c r="BP48" s="148"/>
      <c r="BQ48" s="148"/>
      <c r="BR48" s="148"/>
      <c r="BS48" s="148"/>
      <c r="BT48" s="161"/>
      <c r="BV48" s="161"/>
      <c r="BW48" s="148"/>
      <c r="BX48" s="148"/>
      <c r="BY48" s="148"/>
      <c r="BZ48" s="168"/>
      <c r="CA48" s="168"/>
      <c r="CB48" s="168"/>
      <c r="CC48" s="168"/>
      <c r="CD48" s="168"/>
      <c r="CE48" s="168"/>
      <c r="CF48" s="168"/>
      <c r="CG48" s="168"/>
      <c r="CH48" s="168"/>
      <c r="CI48" s="170" t="s">
        <v>428</v>
      </c>
      <c r="CJ48" s="171">
        <v>0.54</v>
      </c>
      <c r="CK48" s="171">
        <f t="shared" si="3"/>
        <v>0.36</v>
      </c>
      <c r="CL48" s="171">
        <v>0.1</v>
      </c>
      <c r="CM48" s="168"/>
      <c r="CN48" s="168"/>
      <c r="CO48" s="148"/>
    </row>
    <row r="49" spans="2:93" ht="15.75" customHeight="1">
      <c r="B49" s="161"/>
      <c r="C49" s="148"/>
      <c r="D49" s="148"/>
      <c r="E49" s="148"/>
      <c r="F49" s="148"/>
      <c r="G49" s="148"/>
      <c r="H49" s="148"/>
      <c r="I49" s="148"/>
      <c r="J49" s="148"/>
      <c r="K49" s="148"/>
      <c r="L49" s="148"/>
      <c r="M49" s="148"/>
      <c r="N49" s="148"/>
      <c r="O49" s="148"/>
      <c r="P49" s="148"/>
      <c r="Q49" s="148"/>
      <c r="R49" s="148"/>
      <c r="T49" s="148"/>
      <c r="U49" s="163"/>
      <c r="V49" s="163"/>
      <c r="W49" s="163"/>
      <c r="X49" s="163"/>
      <c r="Y49" s="163"/>
      <c r="Z49" s="169"/>
      <c r="AA49" s="163"/>
      <c r="AB49" s="165"/>
      <c r="AC49" s="165"/>
      <c r="AD49" s="165"/>
      <c r="AE49" s="165"/>
      <c r="AF49" s="148"/>
      <c r="AG49" s="148"/>
      <c r="AH49" s="148"/>
      <c r="AI49" s="148"/>
      <c r="AJ49" s="148"/>
      <c r="AL49" s="148"/>
      <c r="AM49" s="148"/>
      <c r="AN49" s="148"/>
      <c r="AO49" s="148"/>
      <c r="AP49" s="148"/>
      <c r="AQ49" s="148"/>
      <c r="AR49" s="169" t="s">
        <v>429</v>
      </c>
      <c r="AS49" s="165">
        <f t="shared" si="2"/>
        <v>0.16666666666666666</v>
      </c>
      <c r="AT49" s="148"/>
      <c r="AU49" s="148"/>
      <c r="AV49" s="148"/>
      <c r="AW49" s="148"/>
      <c r="AX49" s="148"/>
      <c r="AY49" s="148"/>
      <c r="AZ49" s="148"/>
      <c r="BA49" s="148"/>
      <c r="BB49" s="161"/>
      <c r="BD49" s="161"/>
      <c r="BE49" s="163"/>
      <c r="BF49" s="163"/>
      <c r="BG49" s="163"/>
      <c r="BH49" s="163"/>
      <c r="BI49" s="163"/>
      <c r="BJ49" s="169" t="s">
        <v>430</v>
      </c>
      <c r="BK49" s="165">
        <v>0.5</v>
      </c>
      <c r="BL49" s="165"/>
      <c r="BM49" s="165"/>
      <c r="BN49" s="165"/>
      <c r="BO49" s="165"/>
      <c r="BP49" s="148"/>
      <c r="BQ49" s="148"/>
      <c r="BR49" s="148"/>
      <c r="BS49" s="148"/>
      <c r="BT49" s="161"/>
      <c r="BV49" s="161"/>
      <c r="BW49" s="148"/>
      <c r="BX49" s="148"/>
      <c r="BY49" s="148"/>
      <c r="BZ49" s="168"/>
      <c r="CA49" s="168"/>
      <c r="CB49" s="168"/>
      <c r="CC49" s="168"/>
      <c r="CD49" s="168"/>
      <c r="CE49" s="168"/>
      <c r="CF49" s="168"/>
      <c r="CG49" s="168"/>
      <c r="CH49" s="168"/>
      <c r="CI49" s="170" t="s">
        <v>431</v>
      </c>
      <c r="CJ49" s="171">
        <v>0.62</v>
      </c>
      <c r="CK49" s="171">
        <f t="shared" si="3"/>
        <v>0.28000000000000003</v>
      </c>
      <c r="CL49" s="171">
        <v>0.1</v>
      </c>
      <c r="CM49" s="168"/>
      <c r="CN49" s="168"/>
      <c r="CO49" s="148"/>
    </row>
    <row r="50" spans="2:93" ht="15.75" customHeight="1">
      <c r="B50" s="161"/>
      <c r="C50" s="148"/>
      <c r="D50" s="148"/>
      <c r="E50" s="148"/>
      <c r="F50" s="148"/>
      <c r="G50" s="148"/>
      <c r="H50" s="148"/>
      <c r="I50" s="148"/>
      <c r="J50" s="148"/>
      <c r="K50" s="148"/>
      <c r="L50" s="148"/>
      <c r="M50" s="148"/>
      <c r="N50" s="148"/>
      <c r="O50" s="148"/>
      <c r="P50" s="148"/>
      <c r="Q50" s="148"/>
      <c r="R50" s="148"/>
      <c r="T50" s="148"/>
      <c r="U50" s="148"/>
      <c r="V50" s="148"/>
      <c r="W50" s="148"/>
      <c r="X50" s="148"/>
      <c r="Y50" s="148"/>
      <c r="Z50" s="163"/>
      <c r="AA50" s="166" t="s">
        <v>403</v>
      </c>
      <c r="AB50" s="148"/>
      <c r="AC50" s="148"/>
      <c r="AD50" s="148"/>
      <c r="AE50" s="148"/>
      <c r="AF50" s="148"/>
      <c r="AG50" s="148"/>
      <c r="AH50" s="148"/>
      <c r="AI50" s="148"/>
      <c r="AJ50" s="148"/>
      <c r="AL50" s="148"/>
      <c r="AM50" s="148"/>
      <c r="AN50" s="148"/>
      <c r="AO50" s="148"/>
      <c r="AP50" s="148"/>
      <c r="AQ50" s="148"/>
      <c r="AR50" s="148"/>
      <c r="AS50" s="148"/>
      <c r="AT50" s="148"/>
      <c r="AU50" s="148"/>
      <c r="AV50" s="148"/>
      <c r="AW50" s="148"/>
      <c r="AX50" s="148"/>
      <c r="AY50" s="148"/>
      <c r="AZ50" s="148"/>
      <c r="BA50" s="148"/>
      <c r="BB50" s="161"/>
      <c r="BD50" s="161"/>
      <c r="BE50" s="163"/>
      <c r="BF50" s="163"/>
      <c r="BG50" s="163"/>
      <c r="BH50" s="163"/>
      <c r="BI50" s="163"/>
      <c r="BJ50" s="169" t="s">
        <v>432</v>
      </c>
      <c r="BK50" s="165">
        <v>0.4</v>
      </c>
      <c r="BL50" s="165"/>
      <c r="BM50" s="165"/>
      <c r="BN50" s="165"/>
      <c r="BO50" s="165"/>
      <c r="BP50" s="148"/>
      <c r="BQ50" s="148"/>
      <c r="BR50" s="148"/>
      <c r="BS50" s="148"/>
      <c r="BT50" s="161"/>
      <c r="BV50" s="161"/>
      <c r="BW50" s="148"/>
      <c r="BX50" s="148"/>
      <c r="BY50" s="148"/>
      <c r="BZ50" s="168"/>
      <c r="CA50" s="168"/>
      <c r="CB50" s="168"/>
      <c r="CC50" s="168"/>
      <c r="CD50" s="168"/>
      <c r="CE50" s="168"/>
      <c r="CF50" s="168"/>
      <c r="CG50" s="168"/>
      <c r="CH50" s="168"/>
      <c r="CI50" s="170" t="s">
        <v>433</v>
      </c>
      <c r="CJ50" s="171">
        <v>0.4</v>
      </c>
      <c r="CK50" s="171">
        <f t="shared" si="3"/>
        <v>0.5</v>
      </c>
      <c r="CL50" s="171">
        <v>0.1</v>
      </c>
      <c r="CM50" s="168"/>
      <c r="CN50" s="168"/>
      <c r="CO50" s="148"/>
    </row>
    <row r="51" spans="2:93" ht="15.75" customHeight="1">
      <c r="B51" s="161"/>
      <c r="C51" s="148"/>
      <c r="D51" s="148"/>
      <c r="E51" s="148"/>
      <c r="F51" s="148"/>
      <c r="G51" s="148"/>
      <c r="H51" s="148"/>
      <c r="I51" s="148"/>
      <c r="J51" s="148"/>
      <c r="K51" s="148"/>
      <c r="L51" s="148"/>
      <c r="M51" s="148"/>
      <c r="N51" s="148"/>
      <c r="O51" s="148"/>
      <c r="P51" s="148"/>
      <c r="Q51" s="148"/>
      <c r="R51" s="148"/>
      <c r="T51" s="148"/>
      <c r="U51" s="148"/>
      <c r="V51" s="148"/>
      <c r="W51" s="148"/>
      <c r="X51" s="148"/>
      <c r="Y51" s="148"/>
      <c r="Z51" s="169" t="s">
        <v>388</v>
      </c>
      <c r="AA51" s="163">
        <v>15000</v>
      </c>
      <c r="AB51" s="148"/>
      <c r="AC51" s="148"/>
      <c r="AD51" s="148"/>
      <c r="AE51" s="148"/>
      <c r="AF51" s="148"/>
      <c r="AG51" s="148"/>
      <c r="AH51" s="148"/>
      <c r="AI51" s="148"/>
      <c r="AJ51" s="148"/>
      <c r="AL51" s="148"/>
      <c r="AM51" s="148"/>
      <c r="AN51" s="148"/>
      <c r="AO51" s="148"/>
      <c r="AP51" s="148"/>
      <c r="AQ51" s="148"/>
      <c r="AR51" s="148"/>
      <c r="AS51" s="148"/>
      <c r="AT51" s="148"/>
      <c r="AU51" s="148"/>
      <c r="AV51" s="148"/>
      <c r="AW51" s="148"/>
      <c r="AX51" s="148"/>
      <c r="AY51" s="148"/>
      <c r="AZ51" s="148"/>
      <c r="BA51" s="148"/>
      <c r="BB51" s="161"/>
      <c r="BD51" s="161"/>
      <c r="BE51" s="163"/>
      <c r="BF51" s="163"/>
      <c r="BG51" s="163"/>
      <c r="BH51" s="163"/>
      <c r="BI51" s="163"/>
      <c r="BJ51" s="169" t="s">
        <v>434</v>
      </c>
      <c r="BK51" s="165">
        <v>0.05</v>
      </c>
      <c r="BL51" s="165"/>
      <c r="BM51" s="165"/>
      <c r="BN51" s="165"/>
      <c r="BO51" s="165"/>
      <c r="BP51" s="148"/>
      <c r="BQ51" s="148"/>
      <c r="BR51" s="148"/>
      <c r="BS51" s="148"/>
      <c r="BT51" s="161"/>
      <c r="BV51" s="161"/>
      <c r="BW51" s="148"/>
      <c r="BX51" s="148"/>
      <c r="BY51" s="148"/>
      <c r="BZ51" s="168"/>
      <c r="CA51" s="168"/>
      <c r="CB51" s="168"/>
      <c r="CC51" s="168"/>
      <c r="CD51" s="168"/>
      <c r="CE51" s="168"/>
      <c r="CF51" s="168"/>
      <c r="CG51" s="168"/>
      <c r="CH51" s="168"/>
      <c r="CI51" s="170"/>
      <c r="CJ51" s="168"/>
      <c r="CK51" s="168"/>
      <c r="CL51" s="168"/>
      <c r="CM51" s="168"/>
      <c r="CN51" s="168"/>
      <c r="CO51" s="148"/>
    </row>
    <row r="52" spans="2:93" ht="15.75" customHeight="1">
      <c r="B52" s="161"/>
      <c r="C52" s="148"/>
      <c r="D52" s="148"/>
      <c r="E52" s="148"/>
      <c r="F52" s="148"/>
      <c r="G52" s="148"/>
      <c r="H52" s="148"/>
      <c r="I52" s="148"/>
      <c r="J52" s="148"/>
      <c r="K52" s="148"/>
      <c r="L52" s="148"/>
      <c r="M52" s="148"/>
      <c r="N52" s="148"/>
      <c r="O52" s="148"/>
      <c r="P52" s="148"/>
      <c r="Q52" s="148"/>
      <c r="R52" s="148"/>
      <c r="T52" s="148"/>
      <c r="U52" s="148"/>
      <c r="V52" s="148"/>
      <c r="W52" s="148"/>
      <c r="X52" s="148"/>
      <c r="Y52" s="148"/>
      <c r="Z52" s="169" t="s">
        <v>387</v>
      </c>
      <c r="AA52" s="163">
        <v>7000</v>
      </c>
      <c r="AB52" s="148"/>
      <c r="AC52" s="148"/>
      <c r="AD52" s="148"/>
      <c r="AE52" s="148"/>
      <c r="AF52" s="148"/>
      <c r="AG52" s="148"/>
      <c r="AH52" s="148"/>
      <c r="AI52" s="148"/>
      <c r="AJ52" s="148"/>
      <c r="AL52" s="148"/>
      <c r="AM52" s="148"/>
      <c r="AN52" s="148"/>
      <c r="AO52" s="148"/>
      <c r="AP52" s="148"/>
      <c r="AQ52" s="148"/>
      <c r="AR52" s="148"/>
      <c r="AS52" s="148"/>
      <c r="AT52" s="148"/>
      <c r="AU52" s="148"/>
      <c r="AV52" s="148"/>
      <c r="AW52" s="148"/>
      <c r="AX52" s="148"/>
      <c r="AY52" s="148"/>
      <c r="AZ52" s="148"/>
      <c r="BA52" s="148"/>
      <c r="BB52" s="161"/>
      <c r="BD52" s="161"/>
      <c r="BE52" s="163"/>
      <c r="BF52" s="163"/>
      <c r="BG52" s="163"/>
      <c r="BH52" s="163"/>
      <c r="BI52" s="163"/>
      <c r="BJ52" s="169" t="s">
        <v>435</v>
      </c>
      <c r="BK52" s="165">
        <v>0.05</v>
      </c>
      <c r="BL52" s="165"/>
      <c r="BM52" s="165"/>
      <c r="BN52" s="165"/>
      <c r="BO52" s="165"/>
      <c r="BP52" s="148"/>
      <c r="BQ52" s="148"/>
      <c r="BR52" s="148"/>
      <c r="BS52" s="148"/>
      <c r="BT52" s="161"/>
      <c r="BV52" s="161"/>
      <c r="BW52" s="148"/>
      <c r="BX52" s="148"/>
      <c r="BY52" s="148"/>
      <c r="BZ52" s="168"/>
      <c r="CA52" s="168"/>
      <c r="CB52" s="168"/>
      <c r="CC52" s="168"/>
      <c r="CD52" s="168"/>
      <c r="CE52" s="168"/>
      <c r="CF52" s="168"/>
      <c r="CG52" s="168"/>
      <c r="CH52" s="168"/>
      <c r="CI52" s="168"/>
      <c r="CJ52" s="168"/>
      <c r="CK52" s="168"/>
      <c r="CL52" s="168"/>
      <c r="CM52" s="168"/>
      <c r="CN52" s="168"/>
      <c r="CO52" s="148"/>
    </row>
    <row r="53" spans="2:93" ht="15.75" customHeight="1">
      <c r="B53" s="161"/>
      <c r="C53" s="148"/>
      <c r="D53" s="148"/>
      <c r="E53" s="148"/>
      <c r="F53" s="148"/>
      <c r="G53" s="148"/>
      <c r="H53" s="148"/>
      <c r="I53" s="148"/>
      <c r="J53" s="148"/>
      <c r="K53" s="148"/>
      <c r="L53" s="148"/>
      <c r="M53" s="148"/>
      <c r="N53" s="148"/>
      <c r="O53" s="148"/>
      <c r="P53" s="148"/>
      <c r="Q53" s="148"/>
      <c r="R53" s="148"/>
      <c r="T53" s="148"/>
      <c r="U53" s="148"/>
      <c r="V53" s="148"/>
      <c r="W53" s="148"/>
      <c r="X53" s="148"/>
      <c r="Y53" s="148"/>
      <c r="Z53" s="169" t="s">
        <v>384</v>
      </c>
      <c r="AA53" s="163">
        <v>12000</v>
      </c>
      <c r="AB53" s="148"/>
      <c r="AC53" s="148"/>
      <c r="AD53" s="148"/>
      <c r="AE53" s="148"/>
      <c r="AF53" s="148"/>
      <c r="AG53" s="148"/>
      <c r="AH53" s="148"/>
      <c r="AI53" s="148"/>
      <c r="AJ53" s="148"/>
      <c r="AL53" s="148"/>
      <c r="AM53" s="148"/>
      <c r="AN53" s="148"/>
      <c r="AO53" s="148"/>
      <c r="AP53" s="148"/>
      <c r="AQ53" s="148"/>
      <c r="AR53" s="148"/>
      <c r="AS53" s="148"/>
      <c r="AT53" s="148"/>
      <c r="AU53" s="148"/>
      <c r="AV53" s="148"/>
      <c r="AW53" s="148"/>
      <c r="AX53" s="148"/>
      <c r="AY53" s="148"/>
      <c r="AZ53" s="148"/>
      <c r="BA53" s="148"/>
      <c r="BB53" s="161"/>
      <c r="BD53" s="161"/>
      <c r="BE53" s="163"/>
      <c r="BF53" s="163"/>
      <c r="BG53" s="163"/>
      <c r="BH53" s="163"/>
      <c r="BI53" s="163"/>
      <c r="BJ53" s="169"/>
      <c r="BK53" s="165"/>
      <c r="BL53" s="165"/>
      <c r="BM53" s="165"/>
      <c r="BN53" s="165"/>
      <c r="BO53" s="165"/>
      <c r="BP53" s="148"/>
      <c r="BQ53" s="148"/>
      <c r="BR53" s="148"/>
      <c r="BS53" s="148"/>
      <c r="BT53" s="161"/>
      <c r="BV53" s="161"/>
      <c r="BW53" s="148"/>
      <c r="BX53" s="148"/>
      <c r="BY53" s="148"/>
      <c r="BZ53" s="168"/>
      <c r="CA53" s="168"/>
      <c r="CB53" s="168"/>
      <c r="CC53" s="168"/>
      <c r="CD53" s="168"/>
      <c r="CE53" s="168"/>
      <c r="CF53" s="168"/>
      <c r="CG53" s="168"/>
      <c r="CH53" s="168"/>
      <c r="CI53" s="168"/>
      <c r="CJ53" s="168"/>
      <c r="CK53" s="168"/>
      <c r="CL53" s="168"/>
      <c r="CM53" s="168"/>
      <c r="CN53" s="168"/>
      <c r="CO53" s="148"/>
    </row>
    <row r="54" spans="2:93" ht="15.75" customHeight="1">
      <c r="B54" s="161"/>
      <c r="C54" s="148"/>
      <c r="D54" s="148"/>
      <c r="E54" s="148"/>
      <c r="F54" s="148"/>
      <c r="G54" s="148"/>
      <c r="H54" s="148"/>
      <c r="I54" s="148"/>
      <c r="J54" s="148"/>
      <c r="K54" s="148"/>
      <c r="L54" s="148"/>
      <c r="M54" s="148"/>
      <c r="N54" s="148"/>
      <c r="O54" s="148"/>
      <c r="P54" s="148"/>
      <c r="Q54" s="148"/>
      <c r="R54" s="148"/>
      <c r="T54" s="148"/>
      <c r="U54" s="148"/>
      <c r="V54" s="148"/>
      <c r="W54" s="148"/>
      <c r="X54" s="148"/>
      <c r="Y54" s="148"/>
      <c r="Z54" s="148"/>
      <c r="AA54" s="148"/>
      <c r="AB54" s="148"/>
      <c r="AC54" s="148"/>
      <c r="AD54" s="148"/>
      <c r="AE54" s="148"/>
      <c r="AF54" s="148"/>
      <c r="AG54" s="148"/>
      <c r="AH54" s="148"/>
      <c r="AI54" s="148"/>
      <c r="AJ54" s="148"/>
      <c r="AL54" s="148"/>
      <c r="AM54" s="148"/>
      <c r="AN54" s="148"/>
      <c r="AO54" s="148"/>
      <c r="AP54" s="148"/>
      <c r="AQ54" s="148"/>
      <c r="AR54" s="148"/>
      <c r="AS54" s="148"/>
      <c r="AT54" s="148"/>
      <c r="AU54" s="148"/>
      <c r="AV54" s="148"/>
      <c r="AW54" s="148"/>
      <c r="AX54" s="148"/>
      <c r="AY54" s="148"/>
      <c r="AZ54" s="148"/>
      <c r="BA54" s="148"/>
      <c r="BB54" s="161"/>
      <c r="BD54" s="161"/>
      <c r="BE54" s="163"/>
      <c r="BF54" s="163"/>
      <c r="BG54" s="163"/>
      <c r="BH54" s="163"/>
      <c r="BI54" s="163"/>
      <c r="BJ54" s="169"/>
      <c r="BK54" s="165"/>
      <c r="BL54" s="165"/>
      <c r="BM54" s="165"/>
      <c r="BN54" s="165"/>
      <c r="BO54" s="165"/>
      <c r="BP54" s="148"/>
      <c r="BQ54" s="148"/>
      <c r="BR54" s="148"/>
      <c r="BS54" s="148"/>
      <c r="BT54" s="161"/>
      <c r="BV54" s="161"/>
      <c r="BW54" s="148"/>
      <c r="BX54" s="148"/>
      <c r="BY54" s="148"/>
      <c r="BZ54" s="168"/>
      <c r="CA54" s="168"/>
      <c r="CB54" s="168"/>
      <c r="CC54" s="168"/>
      <c r="CD54" s="168"/>
      <c r="CE54" s="168"/>
      <c r="CF54" s="168"/>
      <c r="CG54" s="168"/>
      <c r="CH54" s="168"/>
      <c r="CI54" s="170" t="s">
        <v>236</v>
      </c>
      <c r="CJ54" s="171">
        <v>0.4</v>
      </c>
      <c r="CK54" s="171">
        <f>100%-CJ54-10%</f>
        <v>0.5</v>
      </c>
      <c r="CL54" s="171">
        <v>0.1</v>
      </c>
      <c r="CM54" s="168"/>
      <c r="CN54" s="168"/>
      <c r="CO54" s="148"/>
    </row>
    <row r="55" spans="2:93" ht="15.75" customHeight="1">
      <c r="B55" s="161"/>
      <c r="C55" s="148"/>
      <c r="D55" s="148"/>
      <c r="E55" s="148"/>
      <c r="F55" s="148"/>
      <c r="G55" s="148"/>
      <c r="H55" s="148"/>
      <c r="I55" s="148"/>
      <c r="J55" s="148"/>
      <c r="K55" s="148"/>
      <c r="L55" s="148"/>
      <c r="M55" s="148"/>
      <c r="N55" s="148"/>
      <c r="O55" s="148"/>
      <c r="P55" s="148"/>
      <c r="Q55" s="148"/>
      <c r="R55" s="148"/>
      <c r="T55" s="148"/>
      <c r="U55" s="148"/>
      <c r="V55" s="148"/>
      <c r="W55" s="148"/>
      <c r="X55" s="148"/>
      <c r="Y55" s="148"/>
      <c r="Z55" s="148"/>
      <c r="AA55" s="148"/>
      <c r="AB55" s="148"/>
      <c r="AC55" s="148"/>
      <c r="AD55" s="148"/>
      <c r="AE55" s="148"/>
      <c r="AF55" s="148"/>
      <c r="AG55" s="148"/>
      <c r="AH55" s="148"/>
      <c r="AI55" s="148"/>
      <c r="AJ55" s="148"/>
      <c r="AL55" s="148"/>
      <c r="AM55" s="148"/>
      <c r="AN55" s="148"/>
      <c r="AO55" s="148"/>
      <c r="AP55" s="148"/>
      <c r="AQ55" s="148"/>
      <c r="AR55" s="148"/>
      <c r="AS55" s="148"/>
      <c r="AT55" s="148"/>
      <c r="AU55" s="148"/>
      <c r="AV55" s="148"/>
      <c r="AW55" s="148"/>
      <c r="AX55" s="148"/>
      <c r="AY55" s="148"/>
      <c r="AZ55" s="148"/>
      <c r="BA55" s="148"/>
      <c r="BB55" s="161"/>
      <c r="BD55" s="161"/>
      <c r="BE55" s="163"/>
      <c r="BF55" s="163"/>
      <c r="BG55" s="163"/>
      <c r="BH55" s="163"/>
      <c r="BI55" s="163"/>
      <c r="BJ55" s="169"/>
      <c r="BK55" s="165" t="s">
        <v>436</v>
      </c>
      <c r="BL55" s="165"/>
      <c r="BM55" s="165"/>
      <c r="BN55" s="165"/>
      <c r="BO55" s="165"/>
      <c r="BP55" s="148"/>
      <c r="BQ55" s="148"/>
      <c r="BR55" s="148"/>
      <c r="BS55" s="148"/>
      <c r="BT55" s="161"/>
      <c r="BV55" s="161"/>
      <c r="BW55" s="148"/>
      <c r="BX55" s="148"/>
      <c r="BY55" s="148"/>
      <c r="BZ55" s="168"/>
      <c r="CA55" s="168"/>
      <c r="CB55" s="168"/>
      <c r="CC55" s="168"/>
      <c r="CD55" s="168"/>
      <c r="CE55" s="168"/>
      <c r="CF55" s="168"/>
      <c r="CG55" s="168"/>
      <c r="CH55" s="168"/>
      <c r="CI55" s="170"/>
      <c r="CJ55" s="168"/>
      <c r="CK55" s="168"/>
      <c r="CL55" s="168"/>
      <c r="CM55" s="168"/>
      <c r="CN55" s="168"/>
      <c r="CO55" s="148"/>
    </row>
    <row r="56" spans="2:93" ht="15.75" customHeight="1">
      <c r="B56" s="161"/>
      <c r="C56" s="148"/>
      <c r="D56" s="148"/>
      <c r="E56" s="148"/>
      <c r="F56" s="148"/>
      <c r="G56" s="148"/>
      <c r="H56" s="148"/>
      <c r="I56" s="148"/>
      <c r="J56" s="148"/>
      <c r="K56" s="148"/>
      <c r="L56" s="148"/>
      <c r="M56" s="148"/>
      <c r="N56" s="148"/>
      <c r="O56" s="148"/>
      <c r="P56" s="148"/>
      <c r="Q56" s="148"/>
      <c r="R56" s="148"/>
      <c r="T56" s="148"/>
      <c r="U56" s="148"/>
      <c r="V56" s="148"/>
      <c r="W56" s="148"/>
      <c r="X56" s="148"/>
      <c r="Y56" s="148"/>
      <c r="Z56" s="163"/>
      <c r="AA56" s="166" t="s">
        <v>403</v>
      </c>
      <c r="AB56" s="148"/>
      <c r="AC56" s="148"/>
      <c r="AD56" s="148"/>
      <c r="AE56" s="148"/>
      <c r="AF56" s="148"/>
      <c r="AG56" s="148"/>
      <c r="AH56" s="148"/>
      <c r="AI56" s="148"/>
      <c r="AJ56" s="148"/>
      <c r="AL56" s="148"/>
      <c r="AM56" s="148"/>
      <c r="AN56" s="148"/>
      <c r="AO56" s="148"/>
      <c r="AP56" s="148"/>
      <c r="AQ56" s="148"/>
      <c r="AR56" s="148"/>
      <c r="AS56" s="148"/>
      <c r="AT56" s="148"/>
      <c r="AU56" s="148"/>
      <c r="AV56" s="148"/>
      <c r="AW56" s="148"/>
      <c r="AX56" s="148"/>
      <c r="AY56" s="148"/>
      <c r="AZ56" s="148"/>
      <c r="BA56" s="148"/>
      <c r="BB56" s="161"/>
      <c r="BD56" s="161"/>
      <c r="BE56" s="163"/>
      <c r="BF56" s="163"/>
      <c r="BG56" s="163"/>
      <c r="BH56" s="163"/>
      <c r="BI56" s="163"/>
      <c r="BJ56" s="169" t="s">
        <v>437</v>
      </c>
      <c r="BK56" s="165">
        <v>0.8</v>
      </c>
      <c r="BL56" s="165"/>
      <c r="BM56" s="165"/>
      <c r="BN56" s="165"/>
      <c r="BO56" s="165"/>
      <c r="BP56" s="148"/>
      <c r="BQ56" s="148"/>
      <c r="BR56" s="148"/>
      <c r="BS56" s="148"/>
      <c r="BT56" s="161"/>
      <c r="BV56" s="161"/>
      <c r="BW56" s="148"/>
      <c r="BX56" s="148"/>
      <c r="BY56" s="148"/>
      <c r="BZ56" s="168"/>
      <c r="CA56" s="168"/>
      <c r="CB56" s="168"/>
      <c r="CC56" s="168"/>
      <c r="CD56" s="168"/>
      <c r="CE56" s="168"/>
      <c r="CF56" s="168"/>
      <c r="CG56" s="168"/>
      <c r="CH56" s="168"/>
      <c r="CI56" s="168"/>
      <c r="CJ56" s="168"/>
      <c r="CK56" s="168"/>
      <c r="CL56" s="168"/>
      <c r="CM56" s="168"/>
      <c r="CN56" s="168"/>
      <c r="CO56" s="148"/>
    </row>
    <row r="57" spans="2:93" ht="15.75" customHeight="1">
      <c r="B57" s="161"/>
      <c r="C57" s="148"/>
      <c r="D57" s="148"/>
      <c r="E57" s="148"/>
      <c r="F57" s="148"/>
      <c r="G57" s="148"/>
      <c r="H57" s="148"/>
      <c r="I57" s="148"/>
      <c r="J57" s="148"/>
      <c r="K57" s="148"/>
      <c r="L57" s="148"/>
      <c r="M57" s="148"/>
      <c r="N57" s="148"/>
      <c r="O57" s="148"/>
      <c r="P57" s="148"/>
      <c r="Q57" s="148"/>
      <c r="R57" s="148"/>
      <c r="T57" s="148"/>
      <c r="U57" s="148"/>
      <c r="V57" s="148"/>
      <c r="W57" s="148"/>
      <c r="X57" s="148"/>
      <c r="Y57" s="148"/>
      <c r="Z57" s="169" t="s">
        <v>438</v>
      </c>
      <c r="AA57" s="163">
        <v>7000</v>
      </c>
      <c r="AB57" s="148"/>
      <c r="AC57" s="148"/>
      <c r="AD57" s="148"/>
      <c r="AE57" s="148"/>
      <c r="AF57" s="148"/>
      <c r="AG57" s="148"/>
      <c r="AH57" s="148"/>
      <c r="AI57" s="148"/>
      <c r="AJ57" s="148"/>
      <c r="AL57" s="148"/>
      <c r="AM57" s="148"/>
      <c r="AN57" s="148"/>
      <c r="AO57" s="148"/>
      <c r="AP57" s="148"/>
      <c r="AQ57" s="148"/>
      <c r="AR57" s="148"/>
      <c r="AS57" s="148"/>
      <c r="AT57" s="148"/>
      <c r="AU57" s="148"/>
      <c r="AV57" s="148"/>
      <c r="AW57" s="148"/>
      <c r="AX57" s="148"/>
      <c r="AY57" s="148"/>
      <c r="AZ57" s="148"/>
      <c r="BA57" s="148"/>
      <c r="BB57" s="161"/>
      <c r="BD57" s="161"/>
      <c r="BE57" s="163"/>
      <c r="BF57" s="163"/>
      <c r="BG57" s="163"/>
      <c r="BH57" s="163"/>
      <c r="BI57" s="163"/>
      <c r="BJ57" s="169" t="s">
        <v>439</v>
      </c>
      <c r="BK57" s="165">
        <v>0.2</v>
      </c>
      <c r="BL57" s="165"/>
      <c r="BM57" s="165"/>
      <c r="BN57" s="165"/>
      <c r="BO57" s="165"/>
      <c r="BP57" s="148"/>
      <c r="BQ57" s="148"/>
      <c r="BR57" s="148"/>
      <c r="BS57" s="148"/>
      <c r="BT57" s="161"/>
      <c r="BV57" s="161"/>
      <c r="BW57" s="148"/>
      <c r="BX57" s="148"/>
      <c r="BY57" s="148"/>
      <c r="BZ57" s="168"/>
      <c r="CA57" s="168"/>
      <c r="CB57" s="168"/>
      <c r="CC57" s="168"/>
      <c r="CD57" s="168"/>
      <c r="CE57" s="168"/>
      <c r="CF57" s="168"/>
      <c r="CG57" s="168"/>
      <c r="CH57" s="168"/>
      <c r="CI57" s="168"/>
      <c r="CJ57" s="168"/>
      <c r="CK57" s="168"/>
      <c r="CL57" s="168" t="s">
        <v>239</v>
      </c>
      <c r="CM57" s="168"/>
      <c r="CN57" s="168"/>
      <c r="CO57" s="148"/>
    </row>
    <row r="58" spans="2:93" ht="15.75" customHeight="1">
      <c r="B58" s="161"/>
      <c r="C58" s="148"/>
      <c r="D58" s="148"/>
      <c r="E58" s="148"/>
      <c r="F58" s="148"/>
      <c r="G58" s="148"/>
      <c r="H58" s="148"/>
      <c r="I58" s="148"/>
      <c r="J58" s="148"/>
      <c r="K58" s="148"/>
      <c r="L58" s="148"/>
      <c r="M58" s="148"/>
      <c r="N58" s="148"/>
      <c r="O58" s="148"/>
      <c r="P58" s="148"/>
      <c r="Q58" s="148"/>
      <c r="R58" s="148"/>
      <c r="T58" s="148"/>
      <c r="U58" s="148"/>
      <c r="V58" s="148"/>
      <c r="W58" s="148"/>
      <c r="X58" s="148"/>
      <c r="Y58" s="148"/>
      <c r="Z58" s="169" t="s">
        <v>440</v>
      </c>
      <c r="AA58" s="163">
        <v>15000</v>
      </c>
      <c r="AB58" s="148"/>
      <c r="AC58" s="148"/>
      <c r="AD58" s="148"/>
      <c r="AE58" s="148"/>
      <c r="AF58" s="148"/>
      <c r="AG58" s="148"/>
      <c r="AH58" s="148"/>
      <c r="AI58" s="148"/>
      <c r="AJ58" s="148"/>
      <c r="AL58" s="148"/>
      <c r="AM58" s="148"/>
      <c r="AN58" s="148"/>
      <c r="AO58" s="148"/>
      <c r="AP58" s="148"/>
      <c r="AQ58" s="148"/>
      <c r="AR58" s="148"/>
      <c r="AS58" s="148"/>
      <c r="AT58" s="148"/>
      <c r="AU58" s="148"/>
      <c r="AV58" s="148"/>
      <c r="AW58" s="148"/>
      <c r="AX58" s="148"/>
      <c r="AY58" s="148"/>
      <c r="AZ58" s="148"/>
      <c r="BA58" s="148"/>
      <c r="BB58" s="161"/>
      <c r="BD58" s="161"/>
      <c r="BE58" s="163"/>
      <c r="BF58" s="163"/>
      <c r="BG58" s="163"/>
      <c r="BH58" s="163"/>
      <c r="BI58" s="163"/>
      <c r="BJ58" s="169"/>
      <c r="BK58" s="165"/>
      <c r="BL58" s="165"/>
      <c r="BM58" s="165"/>
      <c r="BN58" s="165"/>
      <c r="BO58" s="165"/>
      <c r="BP58" s="148"/>
      <c r="BQ58" s="148"/>
      <c r="BR58" s="148"/>
      <c r="BS58" s="148"/>
      <c r="BT58" s="161"/>
      <c r="BV58" s="161"/>
      <c r="BW58" s="148"/>
      <c r="BX58" s="148"/>
      <c r="BY58" s="148"/>
      <c r="BZ58" s="168"/>
      <c r="CA58" s="168"/>
      <c r="CB58" s="168"/>
      <c r="CC58" s="168"/>
      <c r="CD58" s="168"/>
      <c r="CE58" s="168"/>
      <c r="CF58" s="168"/>
      <c r="CG58" s="168"/>
      <c r="CH58" s="168"/>
      <c r="CI58" s="170" t="s">
        <v>238</v>
      </c>
      <c r="CJ58" s="168"/>
      <c r="CK58" s="168"/>
      <c r="CL58" s="168"/>
      <c r="CM58" s="168"/>
      <c r="CN58" s="168"/>
      <c r="CO58" s="148"/>
    </row>
    <row r="59" spans="2:93" ht="15.75" customHeight="1">
      <c r="B59" s="161"/>
      <c r="C59" s="148"/>
      <c r="D59" s="148"/>
      <c r="E59" s="148"/>
      <c r="F59" s="148"/>
      <c r="G59" s="148"/>
      <c r="H59" s="148"/>
      <c r="I59" s="148"/>
      <c r="J59" s="148"/>
      <c r="K59" s="148"/>
      <c r="L59" s="148"/>
      <c r="M59" s="148"/>
      <c r="N59" s="148"/>
      <c r="O59" s="148"/>
      <c r="P59" s="148"/>
      <c r="Q59" s="148"/>
      <c r="R59" s="148"/>
      <c r="T59" s="148"/>
      <c r="U59" s="148"/>
      <c r="V59" s="148"/>
      <c r="W59" s="148"/>
      <c r="X59" s="148"/>
      <c r="Y59" s="148"/>
      <c r="Z59" s="148"/>
      <c r="AA59" s="148"/>
      <c r="AB59" s="148"/>
      <c r="AC59" s="148"/>
      <c r="AD59" s="148"/>
      <c r="AE59" s="148"/>
      <c r="AF59" s="148"/>
      <c r="AG59" s="148"/>
      <c r="AH59" s="148"/>
      <c r="AI59" s="148"/>
      <c r="AJ59" s="148"/>
      <c r="AL59" s="148"/>
      <c r="AM59" s="148"/>
      <c r="AN59" s="148"/>
      <c r="AO59" s="148"/>
      <c r="AP59" s="148"/>
      <c r="AQ59" s="148"/>
      <c r="AR59" s="148"/>
      <c r="AS59" s="148"/>
      <c r="AT59" s="148"/>
      <c r="AU59" s="148"/>
      <c r="AV59" s="148"/>
      <c r="AW59" s="148"/>
      <c r="AX59" s="148"/>
      <c r="AY59" s="148"/>
      <c r="AZ59" s="148"/>
      <c r="BA59" s="148"/>
      <c r="BB59" s="161"/>
      <c r="BD59" s="161"/>
      <c r="BE59" s="163"/>
      <c r="BF59" s="163"/>
      <c r="BG59" s="163"/>
      <c r="BH59" s="163"/>
      <c r="BI59" s="163"/>
      <c r="BJ59" s="169"/>
      <c r="BK59" s="165"/>
      <c r="BL59" s="165"/>
      <c r="BM59" s="165"/>
      <c r="BN59" s="165"/>
      <c r="BO59" s="165"/>
      <c r="BP59" s="148"/>
      <c r="BQ59" s="148"/>
      <c r="BR59" s="148"/>
      <c r="BS59" s="148"/>
      <c r="BT59" s="161"/>
      <c r="BV59" s="161"/>
      <c r="BW59" s="148"/>
      <c r="BX59" s="148"/>
      <c r="BY59" s="148"/>
      <c r="BZ59" s="168"/>
      <c r="CA59" s="168"/>
      <c r="CB59" s="168"/>
      <c r="CC59" s="168"/>
      <c r="CD59" s="168"/>
      <c r="CE59" s="168"/>
      <c r="CF59" s="168"/>
      <c r="CG59" s="168"/>
      <c r="CH59" s="168"/>
      <c r="CI59" s="170"/>
      <c r="CJ59" s="168" t="s">
        <v>220</v>
      </c>
      <c r="CK59" s="168" t="s">
        <v>221</v>
      </c>
      <c r="CL59" s="168" t="s">
        <v>222</v>
      </c>
      <c r="CM59" s="168"/>
      <c r="CN59" s="168"/>
      <c r="CO59" s="148"/>
    </row>
    <row r="60" spans="2:93" ht="15.75" customHeight="1">
      <c r="B60" s="161"/>
      <c r="C60" s="148"/>
      <c r="D60" s="148"/>
      <c r="E60" s="148"/>
      <c r="F60" s="148"/>
      <c r="G60" s="148"/>
      <c r="H60" s="148"/>
      <c r="I60" s="148"/>
      <c r="J60" s="148"/>
      <c r="K60" s="148"/>
      <c r="L60" s="148"/>
      <c r="M60" s="148"/>
      <c r="N60" s="148"/>
      <c r="O60" s="148"/>
      <c r="P60" s="148"/>
      <c r="Q60" s="148"/>
      <c r="R60" s="148"/>
      <c r="T60" s="148"/>
      <c r="U60" s="148"/>
      <c r="V60" s="148"/>
      <c r="W60" s="148"/>
      <c r="X60" s="148"/>
      <c r="Y60" s="148"/>
      <c r="Z60" s="148"/>
      <c r="AA60" s="148"/>
      <c r="AB60" s="148"/>
      <c r="AC60" s="148"/>
      <c r="AD60" s="148"/>
      <c r="AE60" s="148"/>
      <c r="AF60" s="148"/>
      <c r="AG60" s="148"/>
      <c r="AH60" s="148"/>
      <c r="AI60" s="148"/>
      <c r="AJ60" s="148"/>
      <c r="AL60" s="148"/>
      <c r="AM60" s="148"/>
      <c r="AN60" s="148"/>
      <c r="AO60" s="148"/>
      <c r="AP60" s="148"/>
      <c r="AQ60" s="148"/>
      <c r="AR60" s="148"/>
      <c r="AS60" s="148"/>
      <c r="AT60" s="148"/>
      <c r="AU60" s="148"/>
      <c r="AV60" s="148"/>
      <c r="AW60" s="148"/>
      <c r="AX60" s="148"/>
      <c r="AY60" s="148"/>
      <c r="AZ60" s="148"/>
      <c r="BA60" s="148"/>
      <c r="BB60" s="161"/>
      <c r="BD60" s="161"/>
      <c r="BE60" s="163"/>
      <c r="BF60" s="163"/>
      <c r="BG60" s="163"/>
      <c r="BH60" s="163"/>
      <c r="BI60" s="163"/>
      <c r="BJ60" s="169"/>
      <c r="BK60" s="165"/>
      <c r="BL60" s="165"/>
      <c r="BM60" s="165"/>
      <c r="BN60" s="165"/>
      <c r="BO60" s="165"/>
      <c r="BP60" s="148"/>
      <c r="BQ60" s="148"/>
      <c r="BR60" s="148"/>
      <c r="BS60" s="148"/>
      <c r="BT60" s="161"/>
      <c r="BV60" s="161"/>
      <c r="BW60" s="148"/>
      <c r="BX60" s="148"/>
      <c r="BY60" s="148"/>
      <c r="BZ60" s="168"/>
      <c r="CA60" s="168"/>
      <c r="CB60" s="168"/>
      <c r="CC60" s="168"/>
      <c r="CD60" s="168"/>
      <c r="CE60" s="168"/>
      <c r="CF60" s="168"/>
      <c r="CG60" s="168"/>
      <c r="CH60" s="168"/>
      <c r="CI60" s="170" t="s">
        <v>441</v>
      </c>
      <c r="CJ60" s="171">
        <v>0.66</v>
      </c>
      <c r="CK60" s="171">
        <f t="shared" ref="CK60:CK67" si="4">100%-CJ60-10%</f>
        <v>0.23999999999999996</v>
      </c>
      <c r="CL60" s="171">
        <v>0.1</v>
      </c>
      <c r="CM60" s="168"/>
      <c r="CN60" s="168"/>
      <c r="CO60" s="148"/>
    </row>
    <row r="61" spans="2:93" ht="15.75" customHeight="1">
      <c r="B61" s="161"/>
      <c r="C61" s="148"/>
      <c r="D61" s="148"/>
      <c r="E61" s="148"/>
      <c r="F61" s="148"/>
      <c r="G61" s="148"/>
      <c r="H61" s="148"/>
      <c r="I61" s="148"/>
      <c r="J61" s="148"/>
      <c r="K61" s="148"/>
      <c r="L61" s="148"/>
      <c r="M61" s="148"/>
      <c r="N61" s="148"/>
      <c r="O61" s="148"/>
      <c r="P61" s="148"/>
      <c r="Q61" s="148"/>
      <c r="R61" s="148"/>
      <c r="T61" s="148"/>
      <c r="U61" s="148"/>
      <c r="V61" s="148"/>
      <c r="W61" s="148"/>
      <c r="X61" s="148"/>
      <c r="Y61" s="148"/>
      <c r="Z61" s="148"/>
      <c r="AA61" s="148"/>
      <c r="AB61" s="148"/>
      <c r="AC61" s="148"/>
      <c r="AD61" s="148"/>
      <c r="AE61" s="148"/>
      <c r="AF61" s="148"/>
      <c r="AG61" s="148"/>
      <c r="AH61" s="148"/>
      <c r="AI61" s="148"/>
      <c r="AJ61" s="148"/>
      <c r="AL61" s="148"/>
      <c r="AM61" s="148"/>
      <c r="AN61" s="148"/>
      <c r="AO61" s="148"/>
      <c r="AP61" s="148"/>
      <c r="AQ61" s="148"/>
      <c r="AR61" s="148"/>
      <c r="AS61" s="148"/>
      <c r="AT61" s="148"/>
      <c r="AU61" s="148"/>
      <c r="AV61" s="148"/>
      <c r="AW61" s="148"/>
      <c r="AX61" s="148"/>
      <c r="AY61" s="148"/>
      <c r="AZ61" s="148"/>
      <c r="BA61" s="148"/>
      <c r="BB61" s="161"/>
      <c r="BD61" s="161"/>
      <c r="BE61" s="163"/>
      <c r="BF61" s="163"/>
      <c r="BG61" s="163"/>
      <c r="BH61" s="163"/>
      <c r="BI61" s="163"/>
      <c r="BJ61" s="169"/>
      <c r="BK61" s="165"/>
      <c r="BL61" s="165"/>
      <c r="BM61" s="165"/>
      <c r="BN61" s="165"/>
      <c r="BO61" s="165"/>
      <c r="BP61" s="148"/>
      <c r="BQ61" s="148"/>
      <c r="BR61" s="148"/>
      <c r="BS61" s="148"/>
      <c r="BT61" s="161"/>
      <c r="BV61" s="161"/>
      <c r="BW61" s="148"/>
      <c r="BX61" s="148"/>
      <c r="BY61" s="148"/>
      <c r="BZ61" s="168"/>
      <c r="CA61" s="168"/>
      <c r="CB61" s="168"/>
      <c r="CC61" s="168"/>
      <c r="CD61" s="168"/>
      <c r="CE61" s="168"/>
      <c r="CF61" s="168"/>
      <c r="CG61" s="168"/>
      <c r="CH61" s="168"/>
      <c r="CI61" s="170" t="s">
        <v>442</v>
      </c>
      <c r="CJ61" s="171">
        <v>0.84</v>
      </c>
      <c r="CK61" s="171">
        <f t="shared" si="4"/>
        <v>6.0000000000000026E-2</v>
      </c>
      <c r="CL61" s="171">
        <v>0.1</v>
      </c>
      <c r="CM61" s="168"/>
      <c r="CN61" s="168"/>
      <c r="CO61" s="148"/>
    </row>
    <row r="62" spans="2:93" ht="15.75" customHeight="1">
      <c r="B62" s="161"/>
      <c r="C62" s="148"/>
      <c r="D62" s="148"/>
      <c r="E62" s="148"/>
      <c r="F62" s="148"/>
      <c r="G62" s="148"/>
      <c r="H62" s="148"/>
      <c r="I62" s="148"/>
      <c r="J62" s="148"/>
      <c r="K62" s="148"/>
      <c r="L62" s="148"/>
      <c r="M62" s="148"/>
      <c r="N62" s="148"/>
      <c r="O62" s="148"/>
      <c r="P62" s="148"/>
      <c r="Q62" s="148"/>
      <c r="R62" s="148"/>
      <c r="T62" s="148"/>
      <c r="U62" s="148"/>
      <c r="V62" s="148"/>
      <c r="W62" s="148"/>
      <c r="X62" s="148"/>
      <c r="Y62" s="148"/>
      <c r="Z62" s="148"/>
      <c r="AA62" s="148"/>
      <c r="AB62" s="148"/>
      <c r="AC62" s="148"/>
      <c r="AD62" s="148"/>
      <c r="AE62" s="148"/>
      <c r="AF62" s="148"/>
      <c r="AG62" s="148"/>
      <c r="AH62" s="148"/>
      <c r="AI62" s="148"/>
      <c r="AJ62" s="148"/>
      <c r="AL62" s="148"/>
      <c r="AM62" s="148"/>
      <c r="AN62" s="148"/>
      <c r="AO62" s="148"/>
      <c r="AP62" s="148"/>
      <c r="AQ62" s="148"/>
      <c r="AR62" s="148"/>
      <c r="AS62" s="148"/>
      <c r="AT62" s="148"/>
      <c r="AU62" s="148"/>
      <c r="AV62" s="148"/>
      <c r="AW62" s="148"/>
      <c r="AX62" s="148"/>
      <c r="AY62" s="148"/>
      <c r="AZ62" s="148"/>
      <c r="BA62" s="148"/>
      <c r="BB62" s="161"/>
      <c r="BD62" s="161"/>
      <c r="BE62" s="148"/>
      <c r="BF62" s="148"/>
      <c r="BG62" s="148"/>
      <c r="BH62" s="148"/>
      <c r="BI62" s="148"/>
      <c r="BJ62" s="148"/>
      <c r="BK62" s="148"/>
      <c r="BL62" s="148"/>
      <c r="BM62" s="148"/>
      <c r="BN62" s="148"/>
      <c r="BO62" s="148"/>
      <c r="BP62" s="148"/>
      <c r="BQ62" s="148"/>
      <c r="BR62" s="148"/>
      <c r="BS62" s="148"/>
      <c r="BT62" s="161"/>
      <c r="BV62" s="161"/>
      <c r="BW62" s="148"/>
      <c r="BX62" s="148"/>
      <c r="BY62" s="148"/>
      <c r="BZ62" s="168"/>
      <c r="CA62" s="168"/>
      <c r="CB62" s="168"/>
      <c r="CC62" s="168"/>
      <c r="CD62" s="168"/>
      <c r="CE62" s="168"/>
      <c r="CF62" s="168"/>
      <c r="CG62" s="168"/>
      <c r="CH62" s="168"/>
      <c r="CI62" s="170" t="s">
        <v>443</v>
      </c>
      <c r="CJ62" s="171">
        <v>0.75</v>
      </c>
      <c r="CK62" s="171">
        <f t="shared" si="4"/>
        <v>0.15</v>
      </c>
      <c r="CL62" s="171">
        <v>0.1</v>
      </c>
      <c r="CM62" s="168"/>
      <c r="CN62" s="168"/>
      <c r="CO62" s="148"/>
    </row>
    <row r="63" spans="2:93" ht="15.75" customHeight="1">
      <c r="B63" s="161"/>
      <c r="C63" s="148"/>
      <c r="D63" s="148"/>
      <c r="E63" s="148"/>
      <c r="F63" s="148"/>
      <c r="G63" s="148"/>
      <c r="H63" s="148"/>
      <c r="I63" s="148"/>
      <c r="J63" s="148"/>
      <c r="K63" s="148"/>
      <c r="L63" s="148"/>
      <c r="M63" s="148"/>
      <c r="N63" s="148"/>
      <c r="O63" s="148"/>
      <c r="P63" s="148"/>
      <c r="Q63" s="148"/>
      <c r="R63" s="148"/>
      <c r="T63" s="148"/>
      <c r="U63" s="148"/>
      <c r="V63" s="148"/>
      <c r="W63" s="148"/>
      <c r="X63" s="148"/>
      <c r="Y63" s="148"/>
      <c r="Z63" s="148"/>
      <c r="AA63" s="148"/>
      <c r="AB63" s="148"/>
      <c r="AC63" s="148"/>
      <c r="AD63" s="148"/>
      <c r="AE63" s="148"/>
      <c r="AF63" s="148"/>
      <c r="AG63" s="148"/>
      <c r="AH63" s="148"/>
      <c r="AI63" s="148"/>
      <c r="AJ63" s="148"/>
      <c r="AL63" s="148"/>
      <c r="AM63" s="148"/>
      <c r="AN63" s="148"/>
      <c r="AO63" s="148"/>
      <c r="AP63" s="148"/>
      <c r="AQ63" s="148"/>
      <c r="AR63" s="148"/>
      <c r="AS63" s="148"/>
      <c r="AT63" s="148"/>
      <c r="AU63" s="148"/>
      <c r="AV63" s="148"/>
      <c r="AW63" s="148"/>
      <c r="AX63" s="148"/>
      <c r="AY63" s="148"/>
      <c r="AZ63" s="148"/>
      <c r="BA63" s="148"/>
      <c r="BB63" s="161"/>
      <c r="BD63" s="161"/>
      <c r="BE63" s="148"/>
      <c r="BF63" s="148"/>
      <c r="BG63" s="148"/>
      <c r="BH63" s="148"/>
      <c r="BI63" s="148"/>
      <c r="BJ63" s="148"/>
      <c r="BK63" s="148"/>
      <c r="BL63" s="148"/>
      <c r="BM63" s="148"/>
      <c r="BN63" s="148"/>
      <c r="BO63" s="148"/>
      <c r="BP63" s="148"/>
      <c r="BQ63" s="148"/>
      <c r="BR63" s="148"/>
      <c r="BS63" s="148"/>
      <c r="BT63" s="161"/>
      <c r="BV63" s="161"/>
      <c r="BW63" s="148"/>
      <c r="BX63" s="148"/>
      <c r="BY63" s="148"/>
      <c r="BZ63" s="168"/>
      <c r="CA63" s="168"/>
      <c r="CB63" s="168"/>
      <c r="CC63" s="168"/>
      <c r="CD63" s="168"/>
      <c r="CE63" s="168"/>
      <c r="CF63" s="168"/>
      <c r="CG63" s="168"/>
      <c r="CH63" s="168"/>
      <c r="CI63" s="170" t="s">
        <v>444</v>
      </c>
      <c r="CJ63" s="171">
        <v>0.54</v>
      </c>
      <c r="CK63" s="171">
        <f t="shared" si="4"/>
        <v>0.36</v>
      </c>
      <c r="CL63" s="171">
        <v>0.1</v>
      </c>
      <c r="CM63" s="168"/>
      <c r="CN63" s="168"/>
      <c r="CO63" s="148"/>
    </row>
    <row r="64" spans="2:93" ht="15.75" customHeight="1">
      <c r="B64" s="161"/>
      <c r="C64" s="148"/>
      <c r="D64" s="148"/>
      <c r="E64" s="148"/>
      <c r="F64" s="148"/>
      <c r="G64" s="148"/>
      <c r="H64" s="148"/>
      <c r="I64" s="148"/>
      <c r="J64" s="148"/>
      <c r="K64" s="148"/>
      <c r="L64" s="148"/>
      <c r="M64" s="148"/>
      <c r="N64" s="148"/>
      <c r="O64" s="148"/>
      <c r="P64" s="148"/>
      <c r="Q64" s="148"/>
      <c r="R64" s="148"/>
      <c r="T64" s="148"/>
      <c r="U64" s="148"/>
      <c r="V64" s="148"/>
      <c r="W64" s="148"/>
      <c r="X64" s="148"/>
      <c r="Y64" s="148"/>
      <c r="Z64" s="148"/>
      <c r="AA64" s="148"/>
      <c r="AB64" s="148"/>
      <c r="AC64" s="148"/>
      <c r="AD64" s="148"/>
      <c r="AE64" s="148"/>
      <c r="AF64" s="148"/>
      <c r="AG64" s="148"/>
      <c r="AH64" s="148"/>
      <c r="AI64" s="148"/>
      <c r="AJ64" s="148"/>
      <c r="AL64" s="148"/>
      <c r="AM64" s="148"/>
      <c r="AN64" s="148"/>
      <c r="AO64" s="148"/>
      <c r="AP64" s="148"/>
      <c r="AQ64" s="148"/>
      <c r="AR64" s="148"/>
      <c r="AS64" s="148"/>
      <c r="AT64" s="148"/>
      <c r="AU64" s="148"/>
      <c r="AV64" s="148"/>
      <c r="AW64" s="148"/>
      <c r="AX64" s="148"/>
      <c r="AY64" s="148"/>
      <c r="AZ64" s="148"/>
      <c r="BA64" s="148"/>
      <c r="BB64" s="161"/>
      <c r="BD64" s="161"/>
      <c r="BE64" s="148"/>
      <c r="BF64" s="148"/>
      <c r="BG64" s="148"/>
      <c r="BH64" s="148"/>
      <c r="BI64" s="148"/>
      <c r="BJ64" s="148"/>
      <c r="BK64" s="148"/>
      <c r="BL64" s="148"/>
      <c r="BM64" s="148"/>
      <c r="BN64" s="148"/>
      <c r="BO64" s="148"/>
      <c r="BP64" s="148"/>
      <c r="BQ64" s="148"/>
      <c r="BR64" s="148"/>
      <c r="BS64" s="148"/>
      <c r="BT64" s="161"/>
      <c r="BV64" s="161"/>
      <c r="BW64" s="148"/>
      <c r="BX64" s="148"/>
      <c r="BY64" s="148"/>
      <c r="BZ64" s="168"/>
      <c r="CA64" s="168"/>
      <c r="CB64" s="168"/>
      <c r="CC64" s="168"/>
      <c r="CD64" s="168"/>
      <c r="CE64" s="168"/>
      <c r="CF64" s="168"/>
      <c r="CG64" s="168"/>
      <c r="CH64" s="168"/>
      <c r="CI64" s="170" t="s">
        <v>445</v>
      </c>
      <c r="CJ64" s="171">
        <v>0.62</v>
      </c>
      <c r="CK64" s="171">
        <f t="shared" si="4"/>
        <v>0.28000000000000003</v>
      </c>
      <c r="CL64" s="171">
        <v>0.1</v>
      </c>
      <c r="CM64" s="168"/>
      <c r="CN64" s="168"/>
      <c r="CO64" s="148"/>
    </row>
    <row r="65" spans="2:93" ht="15.75" customHeight="1">
      <c r="B65" s="161"/>
      <c r="C65" s="148"/>
      <c r="D65" s="148"/>
      <c r="E65" s="148"/>
      <c r="F65" s="148"/>
      <c r="G65" s="148"/>
      <c r="H65" s="148"/>
      <c r="I65" s="148"/>
      <c r="J65" s="148"/>
      <c r="K65" s="148"/>
      <c r="L65" s="148"/>
      <c r="M65" s="148"/>
      <c r="N65" s="148"/>
      <c r="O65" s="148"/>
      <c r="P65" s="148"/>
      <c r="Q65" s="148"/>
      <c r="R65" s="148"/>
      <c r="T65" s="148"/>
      <c r="U65" s="148"/>
      <c r="V65" s="148"/>
      <c r="W65" s="148"/>
      <c r="X65" s="148"/>
      <c r="Y65" s="148"/>
      <c r="Z65" s="148"/>
      <c r="AA65" s="148"/>
      <c r="AB65" s="148"/>
      <c r="AC65" s="148"/>
      <c r="AD65" s="148"/>
      <c r="AE65" s="148"/>
      <c r="AF65" s="148"/>
      <c r="AG65" s="148"/>
      <c r="AH65" s="148"/>
      <c r="AI65" s="148"/>
      <c r="AJ65" s="148"/>
      <c r="AL65" s="148"/>
      <c r="AM65" s="148"/>
      <c r="AN65" s="148"/>
      <c r="AO65" s="148"/>
      <c r="AP65" s="148"/>
      <c r="AQ65" s="148"/>
      <c r="AR65" s="148"/>
      <c r="AS65" s="148"/>
      <c r="AT65" s="148"/>
      <c r="AU65" s="148"/>
      <c r="AV65" s="148"/>
      <c r="AW65" s="148"/>
      <c r="AX65" s="148"/>
      <c r="AY65" s="148"/>
      <c r="AZ65" s="148"/>
      <c r="BA65" s="148"/>
      <c r="BB65" s="161"/>
      <c r="BD65" s="161"/>
      <c r="BE65" s="148"/>
      <c r="BF65" s="148"/>
      <c r="BG65" s="148"/>
      <c r="BH65" s="148"/>
      <c r="BI65" s="148"/>
      <c r="BJ65" s="148"/>
      <c r="BK65" s="148"/>
      <c r="BL65" s="148"/>
      <c r="BM65" s="148"/>
      <c r="BN65" s="148"/>
      <c r="BO65" s="148"/>
      <c r="BP65" s="148"/>
      <c r="BQ65" s="148"/>
      <c r="BR65" s="148"/>
      <c r="BS65" s="148"/>
      <c r="BT65" s="161"/>
      <c r="BV65" s="161"/>
      <c r="BW65" s="148"/>
      <c r="BX65" s="148"/>
      <c r="BY65" s="148"/>
      <c r="BZ65" s="168"/>
      <c r="CA65" s="168"/>
      <c r="CB65" s="168"/>
      <c r="CC65" s="168"/>
      <c r="CD65" s="168"/>
      <c r="CE65" s="168"/>
      <c r="CF65" s="168"/>
      <c r="CG65" s="168"/>
      <c r="CH65" s="168"/>
      <c r="CI65" s="170" t="s">
        <v>446</v>
      </c>
      <c r="CJ65" s="171">
        <v>0.4</v>
      </c>
      <c r="CK65" s="171">
        <f t="shared" si="4"/>
        <v>0.5</v>
      </c>
      <c r="CL65" s="171">
        <v>0.1</v>
      </c>
      <c r="CM65" s="168"/>
      <c r="CN65" s="168"/>
      <c r="CO65" s="148"/>
    </row>
    <row r="66" spans="2:93" ht="15.75" customHeight="1">
      <c r="B66" s="161"/>
      <c r="C66" s="148"/>
      <c r="D66" s="148"/>
      <c r="E66" s="148"/>
      <c r="F66" s="148"/>
      <c r="G66" s="148"/>
      <c r="H66" s="148"/>
      <c r="I66" s="148"/>
      <c r="J66" s="148"/>
      <c r="K66" s="148"/>
      <c r="L66" s="148"/>
      <c r="M66" s="148"/>
      <c r="N66" s="148"/>
      <c r="O66" s="148"/>
      <c r="P66" s="148"/>
      <c r="Q66" s="148"/>
      <c r="R66" s="148"/>
      <c r="T66" s="148"/>
      <c r="U66" s="148"/>
      <c r="V66" s="148"/>
      <c r="W66" s="148"/>
      <c r="X66" s="148"/>
      <c r="Y66" s="148"/>
      <c r="Z66" s="148"/>
      <c r="AA66" s="148"/>
      <c r="AB66" s="148"/>
      <c r="AC66" s="148"/>
      <c r="AD66" s="148"/>
      <c r="AE66" s="148"/>
      <c r="AF66" s="148"/>
      <c r="AG66" s="148"/>
      <c r="AH66" s="148"/>
      <c r="AI66" s="148"/>
      <c r="AJ66" s="148"/>
      <c r="AL66" s="161"/>
      <c r="AM66" s="161"/>
      <c r="AN66" s="161"/>
      <c r="AO66" s="161"/>
      <c r="AP66" s="161"/>
      <c r="AQ66" s="161"/>
      <c r="AR66" s="161"/>
      <c r="AS66" s="161"/>
      <c r="AT66" s="161"/>
      <c r="AU66" s="161"/>
      <c r="AV66" s="161"/>
      <c r="AW66" s="161"/>
      <c r="AX66" s="161"/>
      <c r="AY66" s="161"/>
      <c r="AZ66" s="161"/>
      <c r="BA66" s="161"/>
      <c r="BB66" s="161"/>
      <c r="BD66" s="161"/>
      <c r="BE66" s="148"/>
      <c r="BF66" s="148"/>
      <c r="BG66" s="148"/>
      <c r="BH66" s="148"/>
      <c r="BI66" s="148"/>
      <c r="BJ66" s="148"/>
      <c r="BK66" s="148"/>
      <c r="BL66" s="148"/>
      <c r="BM66" s="148"/>
      <c r="BN66" s="148"/>
      <c r="BO66" s="148"/>
      <c r="BP66" s="148"/>
      <c r="BQ66" s="148"/>
      <c r="BR66" s="148"/>
      <c r="BS66" s="148"/>
      <c r="BT66" s="161"/>
      <c r="BV66" s="161"/>
      <c r="BW66" s="148"/>
      <c r="BX66" s="148"/>
      <c r="BY66" s="148"/>
      <c r="BZ66" s="168"/>
      <c r="CA66" s="168"/>
      <c r="CB66" s="168"/>
      <c r="CC66" s="168"/>
      <c r="CD66" s="168"/>
      <c r="CE66" s="168"/>
      <c r="CF66" s="168"/>
      <c r="CG66" s="168"/>
      <c r="CH66" s="168"/>
      <c r="CI66" s="170" t="s">
        <v>447</v>
      </c>
      <c r="CJ66" s="171">
        <v>0.54</v>
      </c>
      <c r="CK66" s="171">
        <f t="shared" si="4"/>
        <v>0.36</v>
      </c>
      <c r="CL66" s="171">
        <v>0.1</v>
      </c>
      <c r="CM66" s="168"/>
      <c r="CN66" s="168"/>
      <c r="CO66" s="148"/>
    </row>
    <row r="67" spans="2:93" ht="15.75" customHeight="1">
      <c r="B67" s="161"/>
      <c r="C67" s="148"/>
      <c r="D67" s="148"/>
      <c r="E67" s="148"/>
      <c r="F67" s="148"/>
      <c r="G67" s="148"/>
      <c r="H67" s="148"/>
      <c r="I67" s="148"/>
      <c r="J67" s="148"/>
      <c r="K67" s="148"/>
      <c r="L67" s="148"/>
      <c r="M67" s="148"/>
      <c r="N67" s="148"/>
      <c r="O67" s="148"/>
      <c r="P67" s="148"/>
      <c r="Q67" s="148"/>
      <c r="R67" s="148"/>
      <c r="T67" s="148"/>
      <c r="U67" s="148"/>
      <c r="V67" s="148"/>
      <c r="W67" s="148"/>
      <c r="X67" s="148"/>
      <c r="Y67" s="148"/>
      <c r="Z67" s="148"/>
      <c r="AA67" s="148"/>
      <c r="AB67" s="148"/>
      <c r="AC67" s="148"/>
      <c r="AD67" s="148"/>
      <c r="AE67" s="148"/>
      <c r="AF67" s="148"/>
      <c r="AG67" s="148"/>
      <c r="AH67" s="148"/>
      <c r="AI67" s="148"/>
      <c r="AJ67" s="148"/>
      <c r="AL67" s="161"/>
      <c r="AM67" s="161"/>
      <c r="AN67" s="161"/>
      <c r="AO67" s="161"/>
      <c r="AP67" s="161"/>
      <c r="AQ67" s="161"/>
      <c r="AR67" s="161"/>
      <c r="AS67" s="161"/>
      <c r="AT67" s="161"/>
      <c r="AU67" s="161"/>
      <c r="AV67" s="161"/>
      <c r="AW67" s="161"/>
      <c r="AX67" s="161"/>
      <c r="AY67" s="161"/>
      <c r="AZ67" s="161"/>
      <c r="BA67" s="161"/>
      <c r="BB67" s="161"/>
      <c r="BD67" s="161"/>
      <c r="BE67" s="148"/>
      <c r="BF67" s="148"/>
      <c r="BG67" s="148"/>
      <c r="BH67" s="148"/>
      <c r="BI67" s="148"/>
      <c r="BJ67" s="148"/>
      <c r="BK67" s="148"/>
      <c r="BL67" s="148"/>
      <c r="BM67" s="148"/>
      <c r="BN67" s="148"/>
      <c r="BO67" s="148"/>
      <c r="BP67" s="148"/>
      <c r="BQ67" s="148"/>
      <c r="BR67" s="148"/>
      <c r="BS67" s="148"/>
      <c r="BT67" s="161"/>
      <c r="BV67" s="161"/>
      <c r="BW67" s="148"/>
      <c r="BX67" s="148"/>
      <c r="BY67" s="148"/>
      <c r="BZ67" s="168"/>
      <c r="CA67" s="168"/>
      <c r="CB67" s="168"/>
      <c r="CC67" s="168"/>
      <c r="CD67" s="168"/>
      <c r="CE67" s="168"/>
      <c r="CF67" s="168"/>
      <c r="CG67" s="168"/>
      <c r="CH67" s="168"/>
      <c r="CI67" s="170" t="s">
        <v>448</v>
      </c>
      <c r="CJ67" s="171">
        <v>0.62</v>
      </c>
      <c r="CK67" s="171">
        <f t="shared" si="4"/>
        <v>0.28000000000000003</v>
      </c>
      <c r="CL67" s="171">
        <v>0.1</v>
      </c>
      <c r="CM67" s="168"/>
      <c r="CN67" s="168"/>
      <c r="CO67" s="148"/>
    </row>
    <row r="68" spans="2:93" ht="15.75" customHeight="1">
      <c r="B68" s="161"/>
      <c r="C68" s="148"/>
      <c r="D68" s="148"/>
      <c r="E68" s="148"/>
      <c r="F68" s="148"/>
      <c r="G68" s="148"/>
      <c r="H68" s="148"/>
      <c r="I68" s="148"/>
      <c r="J68" s="148"/>
      <c r="K68" s="148"/>
      <c r="L68" s="148"/>
      <c r="M68" s="148"/>
      <c r="N68" s="148"/>
      <c r="O68" s="148"/>
      <c r="P68" s="148"/>
      <c r="Q68" s="148"/>
      <c r="R68" s="148"/>
      <c r="T68" s="148"/>
      <c r="U68" s="148"/>
      <c r="V68" s="148"/>
      <c r="W68" s="148"/>
      <c r="X68" s="148"/>
      <c r="Y68" s="148"/>
      <c r="Z68" s="148"/>
      <c r="AA68" s="148"/>
      <c r="AB68" s="148"/>
      <c r="AC68" s="148"/>
      <c r="AD68" s="148"/>
      <c r="AE68" s="148"/>
      <c r="AF68" s="148"/>
      <c r="AG68" s="148"/>
      <c r="AH68" s="148"/>
      <c r="AI68" s="148"/>
      <c r="AJ68" s="148"/>
      <c r="AL68" s="161"/>
      <c r="AM68" s="161"/>
      <c r="AN68" s="161"/>
      <c r="AO68" s="161"/>
      <c r="AP68" s="161"/>
      <c r="AQ68" s="161"/>
      <c r="AR68" s="161"/>
      <c r="AS68" s="161"/>
      <c r="AT68" s="161"/>
      <c r="AU68" s="161"/>
      <c r="AV68" s="161"/>
      <c r="AW68" s="161"/>
      <c r="AX68" s="161"/>
      <c r="AY68" s="161"/>
      <c r="AZ68" s="161"/>
      <c r="BA68" s="161"/>
      <c r="BB68" s="161"/>
      <c r="BD68" s="161"/>
      <c r="BE68" s="148"/>
      <c r="BF68" s="148"/>
      <c r="BG68" s="148"/>
      <c r="BH68" s="148"/>
      <c r="BI68" s="148"/>
      <c r="BJ68" s="148"/>
      <c r="BK68" s="148"/>
      <c r="BL68" s="148"/>
      <c r="BM68" s="148"/>
      <c r="BN68" s="148"/>
      <c r="BO68" s="148"/>
      <c r="BP68" s="148"/>
      <c r="BQ68" s="148"/>
      <c r="BR68" s="148"/>
      <c r="BS68" s="148"/>
      <c r="BT68" s="161"/>
      <c r="BV68" s="161"/>
      <c r="BW68" s="148"/>
      <c r="BX68" s="148"/>
      <c r="BY68" s="148"/>
      <c r="BZ68" s="168"/>
      <c r="CA68" s="168"/>
      <c r="CB68" s="168"/>
      <c r="CC68" s="168"/>
      <c r="CD68" s="168"/>
      <c r="CE68" s="168"/>
      <c r="CF68" s="168"/>
      <c r="CG68" s="168"/>
      <c r="CH68" s="168"/>
      <c r="CI68" s="168"/>
      <c r="CJ68" s="168"/>
      <c r="CK68" s="168"/>
      <c r="CL68" s="168"/>
      <c r="CM68" s="168"/>
      <c r="CN68" s="168"/>
      <c r="CO68" s="148"/>
    </row>
    <row r="69" spans="2:93" ht="15.75" customHeight="1">
      <c r="B69" s="161"/>
      <c r="C69" s="148"/>
      <c r="D69" s="148"/>
      <c r="E69" s="148"/>
      <c r="F69" s="148"/>
      <c r="G69" s="148"/>
      <c r="H69" s="148"/>
      <c r="I69" s="148"/>
      <c r="J69" s="148"/>
      <c r="K69" s="148"/>
      <c r="L69" s="148"/>
      <c r="M69" s="148"/>
      <c r="N69" s="148"/>
      <c r="O69" s="148"/>
      <c r="P69" s="148"/>
      <c r="Q69" s="148"/>
      <c r="R69" s="148"/>
      <c r="T69" s="148"/>
      <c r="U69" s="148"/>
      <c r="V69" s="148"/>
      <c r="W69" s="148"/>
      <c r="X69" s="148"/>
      <c r="Y69" s="148"/>
      <c r="Z69" s="148"/>
      <c r="AA69" s="148"/>
      <c r="AB69" s="148"/>
      <c r="AC69" s="148"/>
      <c r="AD69" s="148"/>
      <c r="AE69" s="148"/>
      <c r="AF69" s="148"/>
      <c r="AG69" s="148"/>
      <c r="AH69" s="148"/>
      <c r="AI69" s="148"/>
      <c r="AJ69" s="148"/>
      <c r="AL69" s="161"/>
      <c r="AM69" s="161"/>
      <c r="AN69" s="161"/>
      <c r="AO69" s="161"/>
      <c r="AP69" s="161"/>
      <c r="AQ69" s="161"/>
      <c r="AR69" s="161"/>
      <c r="AS69" s="161"/>
      <c r="AT69" s="161"/>
      <c r="AU69" s="161"/>
      <c r="AV69" s="161"/>
      <c r="AW69" s="161"/>
      <c r="AX69" s="161"/>
      <c r="AY69" s="161"/>
      <c r="AZ69" s="161"/>
      <c r="BA69" s="161"/>
      <c r="BB69" s="161"/>
      <c r="BD69" s="161"/>
      <c r="BE69" s="161"/>
      <c r="BF69" s="161"/>
      <c r="BG69" s="161"/>
      <c r="BH69" s="161"/>
      <c r="BI69" s="161"/>
      <c r="BJ69" s="161"/>
      <c r="BK69" s="161"/>
      <c r="BL69" s="161"/>
      <c r="BM69" s="161"/>
      <c r="BN69" s="161"/>
      <c r="BO69" s="161"/>
      <c r="BP69" s="161"/>
      <c r="BQ69" s="161"/>
      <c r="BR69" s="161"/>
      <c r="BS69" s="161"/>
      <c r="BT69" s="161"/>
      <c r="BV69" s="161"/>
      <c r="BW69" s="161"/>
      <c r="BX69" s="161"/>
      <c r="BY69" s="161"/>
      <c r="BZ69" s="172"/>
      <c r="CA69" s="172"/>
      <c r="CB69" s="172"/>
      <c r="CC69" s="172"/>
      <c r="CD69" s="172"/>
      <c r="CE69" s="172"/>
      <c r="CF69" s="172"/>
      <c r="CG69" s="172"/>
      <c r="CH69" s="172"/>
      <c r="CI69" s="172"/>
      <c r="CJ69" s="172"/>
      <c r="CK69" s="172"/>
      <c r="CL69" s="172"/>
      <c r="CM69" s="172"/>
      <c r="CN69" s="172"/>
      <c r="CO69" s="161"/>
    </row>
    <row r="70" spans="2:93" ht="15.75" customHeight="1"/>
    <row r="71" spans="2:93" ht="15.75" customHeight="1"/>
    <row r="72" spans="2:93" ht="15.75" customHeight="1"/>
    <row r="73" spans="2:93" ht="15.75" customHeight="1"/>
    <row r="74" spans="2:93" ht="15.75" customHeight="1"/>
    <row r="75" spans="2:93" ht="15.75" customHeight="1"/>
    <row r="76" spans="2:93" ht="15.75" customHeight="1"/>
    <row r="77" spans="2:93" ht="15.75" customHeight="1"/>
    <row r="78" spans="2:93" ht="15.75" customHeight="1"/>
    <row r="79" spans="2:93" ht="15.75" customHeight="1"/>
    <row r="80" spans="2:9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V3:CO6"/>
    <mergeCell ref="B7:R10"/>
    <mergeCell ref="T7:AJ10"/>
    <mergeCell ref="AL7:BB10"/>
    <mergeCell ref="BV7:CO10"/>
    <mergeCell ref="BD3:BT6"/>
    <mergeCell ref="BD7:BT10"/>
    <mergeCell ref="U14:V16"/>
    <mergeCell ref="W14:X16"/>
    <mergeCell ref="B3:R6"/>
    <mergeCell ref="T3:AJ6"/>
    <mergeCell ref="AL3:BB6"/>
    <mergeCell ref="BX33:CC34"/>
    <mergeCell ref="AM14:AN16"/>
    <mergeCell ref="AO14:AP16"/>
    <mergeCell ref="AQ15:AQ17"/>
    <mergeCell ref="BE13:BH14"/>
    <mergeCell ref="BJ13:BM14"/>
    <mergeCell ref="BO13:BR14"/>
    <mergeCell ref="AA20:AI34"/>
    <mergeCell ref="AM21:AN23"/>
    <mergeCell ref="AM31:AN32"/>
    <mergeCell ref="AO31:AO32"/>
    <mergeCell ref="BW33:BW34"/>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b2634d-d362-4dae-9bf7-24de6dc8d356">
      <Terms xmlns="http://schemas.microsoft.com/office/infopath/2007/PartnerControls"/>
    </lcf76f155ced4ddcb4097134ff3c332f>
    <TaxCatchAll xmlns="213eb8e3-d257-4780-9409-c8c715457a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707C49B7BC804C9036BDFD777218C4" ma:contentTypeVersion="12" ma:contentTypeDescription="Create a new document." ma:contentTypeScope="" ma:versionID="3b222bc4cdb71de9dffbee9e5c7ca785">
  <xsd:schema xmlns:xsd="http://www.w3.org/2001/XMLSchema" xmlns:xs="http://www.w3.org/2001/XMLSchema" xmlns:p="http://schemas.microsoft.com/office/2006/metadata/properties" xmlns:ns2="5cb2634d-d362-4dae-9bf7-24de6dc8d356" xmlns:ns3="213eb8e3-d257-4780-9409-c8c715457a30" targetNamespace="http://schemas.microsoft.com/office/2006/metadata/properties" ma:root="true" ma:fieldsID="0450ea798a2b7a30d4a412775b4cfc4d" ns2:_="" ns3:_="">
    <xsd:import namespace="5cb2634d-d362-4dae-9bf7-24de6dc8d356"/>
    <xsd:import namespace="213eb8e3-d257-4780-9409-c8c715457a3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2634d-d362-4dae-9bf7-24de6dc8d35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4055aee3-f455-40f7-af17-8fa0571d999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3eb8e3-d257-4780-9409-c8c715457a3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e9300cd-fdfb-40a2-8c99-5c950089acbc}" ma:internalName="TaxCatchAll" ma:showField="CatchAllData" ma:web="329a60fa-3a49-4001-8b46-5f614f23ac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39A825-F83A-4B40-8146-6EC800682D3C}"/>
</file>

<file path=customXml/itemProps2.xml><?xml version="1.0" encoding="utf-8"?>
<ds:datastoreItem xmlns:ds="http://schemas.openxmlformats.org/officeDocument/2006/customXml" ds:itemID="{52D0DE78-0051-4BED-B080-2C4BD5B4A45B}"/>
</file>

<file path=customXml/itemProps3.xml><?xml version="1.0" encoding="utf-8"?>
<ds:datastoreItem xmlns:ds="http://schemas.openxmlformats.org/officeDocument/2006/customXml" ds:itemID="{A8DA1A31-2883-4307-939E-6BC99654F8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2024-04-11T08:02:05Z</dcterms:created>
  <dcterms:modified xsi:type="dcterms:W3CDTF">2024-11-07T10:33:46Z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0x01010034707C49B7BC804C9036BDFD777218C4</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